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zv-files-01p\utilisateurs\Mkoumous\Documents\mireille\ARPCE\DEM\Tableaux de bord\Observatoires des marchés\DEM\2023\"/>
    </mc:Choice>
  </mc:AlternateContent>
  <xr:revisionPtr revIDLastSave="0" documentId="13_ncr:1_{BD215721-426E-4AB4-A6AF-9275DDAB58F0}" xr6:coauthVersionLast="47" xr6:coauthVersionMax="47" xr10:uidLastSave="{00000000-0000-0000-0000-000000000000}"/>
  <bookViews>
    <workbookView xWindow="-120" yWindow="-120" windowWidth="29040" windowHeight="15840" tabRatio="857" activeTab="3" xr2:uid="{00000000-000D-0000-FFFF-FFFF00000000}"/>
  </bookViews>
  <sheets>
    <sheet name="Population et Abonnés" sheetId="6" r:id="rId1"/>
    <sheet name="Trafic Voix" sheetId="10" r:id="rId2"/>
    <sheet name="Trafic SMS" sheetId="11" r:id="rId3"/>
    <sheet name="Revenus Voix" sheetId="8" r:id="rId4"/>
    <sheet name="Revenus sms" sheetId="13" r:id="rId5"/>
    <sheet name="Ratios" sheetId="14" r:id="rId6"/>
    <sheet name="Corrélations" sheetId="18" r:id="rId7"/>
    <sheet name="Sumary" sheetId="20" r:id="rId8"/>
    <sheet name="Elasticité prix de la demande" sheetId="15" r:id="rId9"/>
    <sheet name="Feuil1" sheetId="21" r:id="rId10"/>
    <sheet name="Définitions " sheetId="16" r:id="rId11"/>
  </sheets>
  <externalReferences>
    <externalReference r:id="rId12"/>
    <externalReference r:id="rId1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3" l="1"/>
  <c r="L19" i="13"/>
  <c r="L18" i="13"/>
  <c r="L7" i="13"/>
  <c r="L6" i="13"/>
  <c r="L5" i="13"/>
  <c r="L4" i="13"/>
  <c r="G4" i="13"/>
  <c r="K20" i="13"/>
  <c r="K19" i="13"/>
  <c r="K18" i="13"/>
  <c r="K7" i="13"/>
  <c r="K6" i="13"/>
  <c r="K5" i="13"/>
  <c r="K4" i="13"/>
  <c r="M8" i="8"/>
  <c r="L8" i="8"/>
  <c r="K42" i="8"/>
  <c r="K41" i="8"/>
  <c r="K40" i="8"/>
  <c r="K31" i="8"/>
  <c r="K30" i="8"/>
  <c r="K20" i="8"/>
  <c r="K19" i="8"/>
  <c r="K18" i="8"/>
  <c r="K8" i="8"/>
  <c r="K7" i="8"/>
  <c r="K6" i="8"/>
  <c r="K5" i="8"/>
  <c r="K4" i="8"/>
  <c r="M37" i="11"/>
  <c r="M36" i="11"/>
  <c r="I11" i="15" l="1"/>
  <c r="G11" i="15"/>
  <c r="E11" i="15"/>
  <c r="I8" i="15"/>
  <c r="G8" i="15"/>
  <c r="E8" i="15"/>
  <c r="I7" i="15"/>
  <c r="G7" i="15"/>
  <c r="E7" i="15"/>
  <c r="H11" i="15"/>
  <c r="F11" i="15"/>
  <c r="D11" i="15"/>
  <c r="H8" i="15"/>
  <c r="F8" i="15"/>
  <c r="D8" i="15"/>
  <c r="H7" i="15"/>
  <c r="F7" i="15"/>
  <c r="D7" i="15"/>
  <c r="C4" i="6"/>
  <c r="J42" i="8"/>
  <c r="J41" i="8"/>
  <c r="I42" i="8"/>
  <c r="I41" i="8"/>
  <c r="H42" i="8"/>
  <c r="H41" i="8"/>
  <c r="G42" i="8"/>
  <c r="G41" i="8"/>
  <c r="F42" i="8"/>
  <c r="F41" i="8"/>
  <c r="E42" i="8"/>
  <c r="E41" i="8"/>
  <c r="D42" i="8"/>
  <c r="D41" i="8"/>
  <c r="C42" i="8"/>
  <c r="C41" i="8"/>
  <c r="J92" i="14" l="1"/>
  <c r="J91" i="14"/>
  <c r="J90" i="14"/>
  <c r="I92" i="14"/>
  <c r="I91" i="14"/>
  <c r="I90" i="14"/>
  <c r="H92" i="14"/>
  <c r="H91" i="14"/>
  <c r="H90" i="14"/>
  <c r="G92" i="14"/>
  <c r="G91" i="14"/>
  <c r="G90" i="14"/>
  <c r="F92" i="14"/>
  <c r="F91" i="14"/>
  <c r="F90" i="14"/>
  <c r="E92" i="14"/>
  <c r="E91" i="14"/>
  <c r="E90" i="14"/>
  <c r="D92" i="14"/>
  <c r="D91" i="14"/>
  <c r="D90" i="14"/>
  <c r="D6" i="20"/>
  <c r="D13" i="20" s="1"/>
  <c r="D18" i="20" s="1"/>
  <c r="D23" i="20" s="1"/>
  <c r="E6" i="20"/>
  <c r="F6" i="20"/>
  <c r="G6" i="20"/>
  <c r="H6" i="20"/>
  <c r="I6" i="20"/>
  <c r="J6" i="20"/>
  <c r="E13" i="20"/>
  <c r="F13" i="20"/>
  <c r="G13" i="20"/>
  <c r="H13" i="20"/>
  <c r="I13" i="20"/>
  <c r="J13" i="20"/>
  <c r="J18" i="20" s="1"/>
  <c r="J23" i="20" s="1"/>
  <c r="E18" i="20"/>
  <c r="F18" i="20"/>
  <c r="F23" i="20" s="1"/>
  <c r="G18" i="20"/>
  <c r="H18" i="20"/>
  <c r="I18" i="20"/>
  <c r="E23" i="20"/>
  <c r="G23" i="20"/>
  <c r="H23" i="20"/>
  <c r="I23" i="20"/>
  <c r="J112" i="14"/>
  <c r="J111" i="14"/>
  <c r="J105" i="14"/>
  <c r="J104" i="14"/>
  <c r="J98" i="14"/>
  <c r="J97" i="14"/>
  <c r="J85" i="14"/>
  <c r="J25" i="20" s="1"/>
  <c r="J75" i="14"/>
  <c r="J74" i="14"/>
  <c r="J68" i="14"/>
  <c r="J67" i="14"/>
  <c r="J61" i="14"/>
  <c r="J60" i="14"/>
  <c r="J55" i="14"/>
  <c r="J54" i="14"/>
  <c r="J53" i="14"/>
  <c r="J50" i="14"/>
  <c r="J24" i="20" s="1"/>
  <c r="J41" i="14"/>
  <c r="J40" i="14"/>
  <c r="J36" i="14"/>
  <c r="J35" i="14"/>
  <c r="J34" i="14"/>
  <c r="J26" i="14"/>
  <c r="J25" i="14"/>
  <c r="J21" i="14"/>
  <c r="J20" i="14"/>
  <c r="J19" i="14"/>
  <c r="J11" i="14"/>
  <c r="J10" i="14"/>
  <c r="J6" i="14"/>
  <c r="J5" i="14"/>
  <c r="J4" i="14"/>
  <c r="I112" i="14"/>
  <c r="I111" i="14"/>
  <c r="I105" i="14"/>
  <c r="I104" i="14"/>
  <c r="I98" i="14"/>
  <c r="I97" i="14"/>
  <c r="I85" i="14"/>
  <c r="I25" i="20" s="1"/>
  <c r="I75" i="14"/>
  <c r="I74" i="14"/>
  <c r="I68" i="14"/>
  <c r="I67" i="14"/>
  <c r="I61" i="14"/>
  <c r="I60" i="14"/>
  <c r="I55" i="14"/>
  <c r="I54" i="14"/>
  <c r="I53" i="14"/>
  <c r="I50" i="14"/>
  <c r="I24" i="20" s="1"/>
  <c r="I41" i="14"/>
  <c r="I40" i="14"/>
  <c r="I36" i="14"/>
  <c r="I35" i="14"/>
  <c r="I34" i="14"/>
  <c r="I26" i="14"/>
  <c r="I25" i="14"/>
  <c r="I21" i="14"/>
  <c r="I20" i="14"/>
  <c r="I19" i="14"/>
  <c r="I11" i="14"/>
  <c r="I10" i="14"/>
  <c r="I6" i="14"/>
  <c r="I5" i="14"/>
  <c r="I4" i="14"/>
  <c r="H112" i="14"/>
  <c r="H111" i="14"/>
  <c r="H105" i="14"/>
  <c r="H104" i="14"/>
  <c r="H98" i="14"/>
  <c r="H97" i="14"/>
  <c r="H85" i="14"/>
  <c r="H75" i="14"/>
  <c r="H74" i="14"/>
  <c r="H68" i="14"/>
  <c r="H67" i="14"/>
  <c r="H61" i="14"/>
  <c r="H60" i="14"/>
  <c r="H55" i="14"/>
  <c r="H54" i="14"/>
  <c r="H53" i="14"/>
  <c r="H50" i="14"/>
  <c r="H41" i="14"/>
  <c r="H40" i="14"/>
  <c r="H36" i="14"/>
  <c r="H35" i="14"/>
  <c r="H34" i="14"/>
  <c r="H26" i="14"/>
  <c r="H25" i="14"/>
  <c r="H21" i="14"/>
  <c r="H20" i="14"/>
  <c r="H19" i="14"/>
  <c r="H11" i="14"/>
  <c r="H10" i="14"/>
  <c r="H6" i="14"/>
  <c r="H5" i="14"/>
  <c r="H4" i="14"/>
  <c r="G112" i="14"/>
  <c r="G111" i="14"/>
  <c r="G105" i="14"/>
  <c r="G104" i="14"/>
  <c r="G98" i="14"/>
  <c r="G97" i="14"/>
  <c r="G85" i="14"/>
  <c r="G75" i="14"/>
  <c r="G74" i="14"/>
  <c r="G68" i="14"/>
  <c r="G67" i="14"/>
  <c r="G61" i="14"/>
  <c r="G60" i="14"/>
  <c r="G55" i="14"/>
  <c r="G54" i="14"/>
  <c r="G53" i="14"/>
  <c r="G50" i="14"/>
  <c r="G41" i="14"/>
  <c r="G40" i="14"/>
  <c r="G36" i="14"/>
  <c r="G35" i="14"/>
  <c r="G34" i="14"/>
  <c r="G26" i="14"/>
  <c r="G25" i="14"/>
  <c r="G21" i="14"/>
  <c r="G20" i="14"/>
  <c r="G19" i="14"/>
  <c r="G11" i="14"/>
  <c r="G10" i="14"/>
  <c r="G6" i="14"/>
  <c r="G5" i="14"/>
  <c r="G4" i="14"/>
  <c r="F112" i="14"/>
  <c r="F111" i="14"/>
  <c r="F105" i="14"/>
  <c r="F104" i="14"/>
  <c r="F98" i="14"/>
  <c r="F97" i="14"/>
  <c r="F85" i="14"/>
  <c r="F25" i="20" s="1"/>
  <c r="F75" i="14"/>
  <c r="F74" i="14"/>
  <c r="F68" i="14"/>
  <c r="F67" i="14"/>
  <c r="F61" i="14"/>
  <c r="F60" i="14"/>
  <c r="F55" i="14"/>
  <c r="F54" i="14"/>
  <c r="F53" i="14"/>
  <c r="F50" i="14"/>
  <c r="F24" i="20" s="1"/>
  <c r="F41" i="14"/>
  <c r="F40" i="14"/>
  <c r="F36" i="14"/>
  <c r="F35" i="14"/>
  <c r="F34" i="14"/>
  <c r="F26" i="14"/>
  <c r="F25" i="14"/>
  <c r="F21" i="14"/>
  <c r="F20" i="14"/>
  <c r="F19" i="14"/>
  <c r="F11" i="14"/>
  <c r="F10" i="14"/>
  <c r="F6" i="14"/>
  <c r="F5" i="14"/>
  <c r="F4" i="14"/>
  <c r="E112" i="14"/>
  <c r="E111" i="14"/>
  <c r="E105" i="14"/>
  <c r="E104" i="14"/>
  <c r="E98" i="14"/>
  <c r="E97" i="14"/>
  <c r="E85" i="14"/>
  <c r="E25" i="20" s="1"/>
  <c r="E75" i="14"/>
  <c r="E74" i="14"/>
  <c r="E68" i="14"/>
  <c r="E67" i="14"/>
  <c r="E61" i="14"/>
  <c r="E60" i="14"/>
  <c r="E55" i="14"/>
  <c r="E54" i="14"/>
  <c r="E53" i="14"/>
  <c r="E50" i="14"/>
  <c r="E24" i="20" s="1"/>
  <c r="E41" i="14"/>
  <c r="E40" i="14"/>
  <c r="E36" i="14"/>
  <c r="E35" i="14"/>
  <c r="E34" i="14"/>
  <c r="E26" i="14"/>
  <c r="E25" i="14"/>
  <c r="E21" i="14"/>
  <c r="E20" i="14"/>
  <c r="E19" i="14"/>
  <c r="E11" i="14"/>
  <c r="E10" i="14"/>
  <c r="E6" i="14"/>
  <c r="E5" i="14"/>
  <c r="E4" i="14"/>
  <c r="D112" i="14"/>
  <c r="D111" i="14"/>
  <c r="D105" i="14"/>
  <c r="D104" i="14"/>
  <c r="D98" i="14"/>
  <c r="D97" i="14"/>
  <c r="D85" i="14"/>
  <c r="D25" i="20" s="1"/>
  <c r="D75" i="14"/>
  <c r="D74" i="14"/>
  <c r="D68" i="14"/>
  <c r="D67" i="14"/>
  <c r="D61" i="14"/>
  <c r="D60" i="14"/>
  <c r="D55" i="14"/>
  <c r="D54" i="14"/>
  <c r="D53" i="14"/>
  <c r="D50" i="14"/>
  <c r="D24" i="20" s="1"/>
  <c r="D41" i="14"/>
  <c r="D40" i="14"/>
  <c r="D36" i="14"/>
  <c r="D35" i="14"/>
  <c r="D34" i="14"/>
  <c r="D26" i="14"/>
  <c r="D25" i="14"/>
  <c r="D21" i="14"/>
  <c r="D20" i="14"/>
  <c r="D19" i="14"/>
  <c r="D11" i="14"/>
  <c r="D10" i="14"/>
  <c r="D6" i="14"/>
  <c r="D5" i="14"/>
  <c r="D4" i="14"/>
  <c r="D99" i="14"/>
  <c r="E99" i="14"/>
  <c r="F99" i="14"/>
  <c r="G99" i="14"/>
  <c r="H99" i="14"/>
  <c r="I99" i="14"/>
  <c r="J99" i="14"/>
  <c r="D100" i="14"/>
  <c r="E100" i="14"/>
  <c r="F100" i="14"/>
  <c r="G100" i="14"/>
  <c r="H100" i="14"/>
  <c r="I100" i="14"/>
  <c r="J100" i="14"/>
  <c r="D103" i="14"/>
  <c r="E103" i="14"/>
  <c r="F103" i="14"/>
  <c r="G103" i="14"/>
  <c r="H103" i="14"/>
  <c r="I103" i="14"/>
  <c r="J103" i="14"/>
  <c r="D106" i="14"/>
  <c r="E106" i="14"/>
  <c r="F106" i="14"/>
  <c r="G106" i="14"/>
  <c r="H106" i="14"/>
  <c r="I106" i="14"/>
  <c r="J106" i="14"/>
  <c r="D107" i="14"/>
  <c r="E107" i="14"/>
  <c r="F107" i="14"/>
  <c r="G107" i="14"/>
  <c r="H107" i="14"/>
  <c r="I107" i="14"/>
  <c r="J107" i="14"/>
  <c r="D110" i="14"/>
  <c r="E110" i="14"/>
  <c r="F110" i="14"/>
  <c r="G110" i="14"/>
  <c r="H110" i="14"/>
  <c r="I110" i="14"/>
  <c r="J110" i="14"/>
  <c r="D9" i="14"/>
  <c r="E9" i="14"/>
  <c r="F9" i="14"/>
  <c r="G9" i="14"/>
  <c r="H9" i="14"/>
  <c r="I9" i="14"/>
  <c r="J9" i="14"/>
  <c r="D12" i="14"/>
  <c r="E12" i="14"/>
  <c r="F12" i="14"/>
  <c r="G12" i="14"/>
  <c r="H12" i="14"/>
  <c r="I12" i="14"/>
  <c r="J12" i="14"/>
  <c r="D18" i="14"/>
  <c r="E18" i="14"/>
  <c r="F18" i="14"/>
  <c r="G18" i="14"/>
  <c r="H18" i="14"/>
  <c r="I18" i="14"/>
  <c r="J18" i="14"/>
  <c r="D24" i="14"/>
  <c r="E24" i="14"/>
  <c r="F24" i="14"/>
  <c r="G24" i="14"/>
  <c r="H24" i="14"/>
  <c r="I24" i="14"/>
  <c r="J24" i="14"/>
  <c r="D27" i="14"/>
  <c r="E27" i="14"/>
  <c r="F27" i="14"/>
  <c r="G27" i="14"/>
  <c r="H27" i="14"/>
  <c r="I27" i="14"/>
  <c r="J27" i="14"/>
  <c r="D33" i="14"/>
  <c r="E33" i="14"/>
  <c r="F33" i="14"/>
  <c r="G33" i="14"/>
  <c r="H33" i="14"/>
  <c r="I33" i="14"/>
  <c r="J33" i="14"/>
  <c r="D39" i="14"/>
  <c r="E39" i="14"/>
  <c r="F39" i="14"/>
  <c r="G39" i="14"/>
  <c r="H39" i="14"/>
  <c r="I39" i="14"/>
  <c r="J39" i="14"/>
  <c r="C92" i="14"/>
  <c r="C91" i="14"/>
  <c r="C90" i="14"/>
  <c r="C85" i="14"/>
  <c r="C25" i="20" s="1"/>
  <c r="C112" i="14"/>
  <c r="C111" i="14"/>
  <c r="C105" i="14"/>
  <c r="C104" i="14"/>
  <c r="C98" i="14"/>
  <c r="C97" i="14"/>
  <c r="C75" i="14"/>
  <c r="C74" i="14"/>
  <c r="C68" i="14"/>
  <c r="C67" i="14"/>
  <c r="C61" i="14"/>
  <c r="C60" i="14"/>
  <c r="C50" i="14"/>
  <c r="C24" i="20" s="1"/>
  <c r="C55" i="14"/>
  <c r="C54" i="14"/>
  <c r="C53" i="14"/>
  <c r="C41" i="14"/>
  <c r="C40" i="14"/>
  <c r="C36" i="14"/>
  <c r="C35" i="14"/>
  <c r="C34" i="14"/>
  <c r="C21" i="14"/>
  <c r="C20" i="14"/>
  <c r="C19" i="14"/>
  <c r="C26" i="14"/>
  <c r="C25" i="14"/>
  <c r="C11" i="14"/>
  <c r="C10" i="14"/>
  <c r="C6" i="14"/>
  <c r="C5" i="14"/>
  <c r="C4" i="14"/>
  <c r="J20" i="13"/>
  <c r="J19" i="13"/>
  <c r="J8" i="13"/>
  <c r="J7" i="13"/>
  <c r="J6" i="13"/>
  <c r="J5" i="13"/>
  <c r="I20" i="13"/>
  <c r="I19" i="13"/>
  <c r="I8" i="13"/>
  <c r="I7" i="13"/>
  <c r="I6" i="13"/>
  <c r="I5" i="13"/>
  <c r="H20" i="13"/>
  <c r="H19" i="13"/>
  <c r="H8" i="13"/>
  <c r="H7" i="13"/>
  <c r="H6" i="13"/>
  <c r="H5" i="13"/>
  <c r="G20" i="13"/>
  <c r="G19" i="13"/>
  <c r="G8" i="13"/>
  <c r="G7" i="13"/>
  <c r="G6" i="13"/>
  <c r="G5" i="13"/>
  <c r="F20" i="13"/>
  <c r="F19" i="13"/>
  <c r="F18" i="13" s="1"/>
  <c r="F26" i="13" s="1"/>
  <c r="F8" i="13"/>
  <c r="F7" i="13"/>
  <c r="F6" i="13"/>
  <c r="F5" i="13"/>
  <c r="E20" i="13"/>
  <c r="E19" i="13"/>
  <c r="E8" i="13"/>
  <c r="E7" i="13"/>
  <c r="E6" i="13"/>
  <c r="E5" i="13"/>
  <c r="D20" i="13"/>
  <c r="D19" i="13"/>
  <c r="D8" i="13"/>
  <c r="D7" i="13"/>
  <c r="D6" i="13"/>
  <c r="D5" i="13"/>
  <c r="D17" i="13"/>
  <c r="E17" i="13"/>
  <c r="F17" i="13"/>
  <c r="G17" i="13"/>
  <c r="H17" i="13"/>
  <c r="I17" i="13"/>
  <c r="J17" i="13"/>
  <c r="C20" i="13"/>
  <c r="C19" i="13"/>
  <c r="C8" i="13"/>
  <c r="C7" i="13"/>
  <c r="C6" i="13"/>
  <c r="C5" i="13"/>
  <c r="J74" i="8"/>
  <c r="J73" i="8"/>
  <c r="J31" i="8"/>
  <c r="J30" i="8"/>
  <c r="J20" i="8"/>
  <c r="J19" i="8"/>
  <c r="J18" i="8"/>
  <c r="J8" i="8"/>
  <c r="J11" i="20" s="1"/>
  <c r="J7" i="8"/>
  <c r="J10" i="20" s="1"/>
  <c r="J6" i="8"/>
  <c r="J9" i="20" s="1"/>
  <c r="J5" i="8"/>
  <c r="I74" i="8"/>
  <c r="I73" i="8"/>
  <c r="I31" i="8"/>
  <c r="I30" i="8"/>
  <c r="I20" i="8"/>
  <c r="I19" i="8"/>
  <c r="I18" i="8"/>
  <c r="I8" i="8"/>
  <c r="I11" i="20" s="1"/>
  <c r="I7" i="8"/>
  <c r="I10" i="20" s="1"/>
  <c r="I6" i="8"/>
  <c r="I5" i="8"/>
  <c r="H74" i="8"/>
  <c r="H73" i="8"/>
  <c r="H31" i="8"/>
  <c r="H30" i="8"/>
  <c r="H20" i="8"/>
  <c r="H19" i="8"/>
  <c r="H18" i="8"/>
  <c r="H8" i="8"/>
  <c r="H7" i="8"/>
  <c r="H6" i="8"/>
  <c r="H5" i="8"/>
  <c r="G74" i="8"/>
  <c r="G73" i="8"/>
  <c r="G31" i="8"/>
  <c r="G30" i="8"/>
  <c r="G20" i="8"/>
  <c r="G19" i="8"/>
  <c r="G18" i="8"/>
  <c r="G8" i="8"/>
  <c r="G7" i="8"/>
  <c r="G6" i="8"/>
  <c r="G9" i="20" s="1"/>
  <c r="G5" i="8"/>
  <c r="G8" i="20" s="1"/>
  <c r="F74" i="8"/>
  <c r="F73" i="8"/>
  <c r="F31" i="8"/>
  <c r="F30" i="8"/>
  <c r="F20" i="8"/>
  <c r="F19" i="8"/>
  <c r="F18" i="8"/>
  <c r="F8" i="8"/>
  <c r="F11" i="20" s="1"/>
  <c r="F7" i="8"/>
  <c r="F10" i="20" s="1"/>
  <c r="F6" i="8"/>
  <c r="F9" i="20" s="1"/>
  <c r="F5" i="8"/>
  <c r="F8" i="20" s="1"/>
  <c r="E74" i="8"/>
  <c r="E73" i="8"/>
  <c r="E31" i="8"/>
  <c r="E30" i="8"/>
  <c r="E20" i="8"/>
  <c r="E19" i="8"/>
  <c r="E18" i="8"/>
  <c r="E8" i="8"/>
  <c r="E11" i="20" s="1"/>
  <c r="E7" i="8"/>
  <c r="E10" i="20" s="1"/>
  <c r="E6" i="8"/>
  <c r="E9" i="20" s="1"/>
  <c r="E5" i="8"/>
  <c r="D74" i="8"/>
  <c r="D73" i="8"/>
  <c r="D31" i="8"/>
  <c r="D30" i="8"/>
  <c r="D20" i="8"/>
  <c r="D19" i="8"/>
  <c r="D18" i="8"/>
  <c r="D8" i="8"/>
  <c r="D11" i="20" s="1"/>
  <c r="D7" i="8"/>
  <c r="D10" i="20" s="1"/>
  <c r="D6" i="8"/>
  <c r="D9" i="20" s="1"/>
  <c r="D5" i="8"/>
  <c r="D8" i="20" s="1"/>
  <c r="D17" i="8"/>
  <c r="E17" i="8"/>
  <c r="F17" i="8"/>
  <c r="G17" i="8"/>
  <c r="H17" i="8"/>
  <c r="I17" i="8"/>
  <c r="J17" i="8"/>
  <c r="D29" i="8"/>
  <c r="E29" i="8"/>
  <c r="F29" i="8"/>
  <c r="G29" i="8"/>
  <c r="H29" i="8"/>
  <c r="I29" i="8"/>
  <c r="J29" i="8"/>
  <c r="D39" i="8"/>
  <c r="E39" i="8"/>
  <c r="F39" i="8"/>
  <c r="G39" i="8"/>
  <c r="H39" i="8"/>
  <c r="I39" i="8"/>
  <c r="J39" i="8"/>
  <c r="D43" i="8"/>
  <c r="D40" i="8" s="1"/>
  <c r="D50" i="8" s="1"/>
  <c r="E43" i="8"/>
  <c r="F43" i="8"/>
  <c r="F40" i="8" s="1"/>
  <c r="G43" i="8"/>
  <c r="H43" i="8"/>
  <c r="H40" i="8" s="1"/>
  <c r="I43" i="8"/>
  <c r="I40" i="8" s="1"/>
  <c r="J43" i="8"/>
  <c r="J40" i="8" s="1"/>
  <c r="D71" i="8"/>
  <c r="E71" i="8"/>
  <c r="F71" i="8"/>
  <c r="G71" i="8"/>
  <c r="H71" i="8"/>
  <c r="I71" i="8"/>
  <c r="J71" i="8"/>
  <c r="D75" i="8"/>
  <c r="E75" i="8"/>
  <c r="F75" i="8"/>
  <c r="G75" i="8"/>
  <c r="H75" i="8"/>
  <c r="I75" i="8"/>
  <c r="J75" i="8"/>
  <c r="J72" i="8" s="1"/>
  <c r="J79" i="8" s="1"/>
  <c r="C74" i="8"/>
  <c r="C73" i="8"/>
  <c r="C31" i="8"/>
  <c r="C30" i="8"/>
  <c r="C20" i="8"/>
  <c r="C19" i="8"/>
  <c r="C18" i="8"/>
  <c r="C8" i="8"/>
  <c r="C11" i="20" s="1"/>
  <c r="C7" i="8"/>
  <c r="C10" i="20" s="1"/>
  <c r="C6" i="8"/>
  <c r="C9" i="20" s="1"/>
  <c r="C5" i="8"/>
  <c r="C8" i="20" s="1"/>
  <c r="D32" i="11"/>
  <c r="D31" i="11"/>
  <c r="D30" i="11"/>
  <c r="D45" i="11" s="1"/>
  <c r="E32" i="11"/>
  <c r="E31" i="11"/>
  <c r="E30" i="11"/>
  <c r="E21" i="20" s="1"/>
  <c r="F32" i="11"/>
  <c r="F31" i="11"/>
  <c r="F30" i="11"/>
  <c r="G32" i="11"/>
  <c r="G31" i="11"/>
  <c r="G30" i="11"/>
  <c r="H32" i="11"/>
  <c r="H31" i="11"/>
  <c r="H30" i="11"/>
  <c r="I32" i="11"/>
  <c r="I31" i="11"/>
  <c r="I30" i="11"/>
  <c r="I45" i="11" s="1"/>
  <c r="J32" i="11"/>
  <c r="J31" i="11"/>
  <c r="J30" i="11"/>
  <c r="J21" i="20" s="1"/>
  <c r="C32" i="11"/>
  <c r="C31" i="11"/>
  <c r="C30" i="11"/>
  <c r="C21" i="20" s="1"/>
  <c r="J37" i="11"/>
  <c r="J36" i="11"/>
  <c r="J17" i="11"/>
  <c r="J16" i="11"/>
  <c r="J7" i="11"/>
  <c r="J6" i="11"/>
  <c r="J5" i="11"/>
  <c r="I37" i="11"/>
  <c r="I36" i="11"/>
  <c r="I17" i="11"/>
  <c r="I16" i="11"/>
  <c r="I7" i="11"/>
  <c r="I6" i="11"/>
  <c r="I5" i="11"/>
  <c r="H37" i="11"/>
  <c r="H36" i="11"/>
  <c r="H17" i="11"/>
  <c r="H16" i="11"/>
  <c r="H7" i="11"/>
  <c r="H6" i="11"/>
  <c r="H5" i="11"/>
  <c r="G37" i="11"/>
  <c r="G36" i="11"/>
  <c r="G17" i="11"/>
  <c r="G16" i="11"/>
  <c r="G7" i="11"/>
  <c r="G6" i="11"/>
  <c r="G5" i="11"/>
  <c r="F37" i="11"/>
  <c r="F43" i="11" s="1"/>
  <c r="F36" i="11"/>
  <c r="F17" i="11"/>
  <c r="F16" i="11"/>
  <c r="F7" i="11"/>
  <c r="F6" i="11"/>
  <c r="F5" i="11"/>
  <c r="E37" i="11"/>
  <c r="E36" i="11"/>
  <c r="E17" i="11"/>
  <c r="E16" i="11"/>
  <c r="E7" i="11"/>
  <c r="E6" i="11"/>
  <c r="E5" i="11"/>
  <c r="D37" i="11"/>
  <c r="D36" i="11"/>
  <c r="D17" i="11"/>
  <c r="D16" i="11"/>
  <c r="D7" i="11"/>
  <c r="D6" i="11"/>
  <c r="D5" i="11"/>
  <c r="D15" i="11"/>
  <c r="E15" i="11"/>
  <c r="F15" i="11"/>
  <c r="G15" i="11"/>
  <c r="H15" i="11"/>
  <c r="I15" i="11"/>
  <c r="J15" i="11"/>
  <c r="D18" i="11"/>
  <c r="E18" i="11"/>
  <c r="F18" i="11"/>
  <c r="G18" i="11"/>
  <c r="H18" i="11"/>
  <c r="I18" i="11"/>
  <c r="J18" i="11"/>
  <c r="D29" i="11"/>
  <c r="E29" i="11"/>
  <c r="F29" i="11"/>
  <c r="G29" i="11"/>
  <c r="G35" i="11" s="1"/>
  <c r="H29" i="11"/>
  <c r="I29" i="11"/>
  <c r="J29" i="11"/>
  <c r="J35" i="11" s="1"/>
  <c r="D35" i="11"/>
  <c r="E35" i="11"/>
  <c r="F35" i="11"/>
  <c r="H35" i="11"/>
  <c r="I35" i="11"/>
  <c r="D38" i="11"/>
  <c r="E38" i="11"/>
  <c r="F38" i="11"/>
  <c r="G38" i="11"/>
  <c r="H38" i="11"/>
  <c r="I38" i="11"/>
  <c r="J38" i="11"/>
  <c r="F45" i="11"/>
  <c r="H45" i="11"/>
  <c r="C35" i="11"/>
  <c r="C37" i="11"/>
  <c r="C36" i="11"/>
  <c r="C16" i="11"/>
  <c r="C17" i="11"/>
  <c r="C7" i="11"/>
  <c r="C6" i="11"/>
  <c r="C5" i="11"/>
  <c r="J37" i="10"/>
  <c r="J36" i="10"/>
  <c r="J27" i="10"/>
  <c r="J26" i="10"/>
  <c r="J25" i="10"/>
  <c r="J16" i="20" s="1"/>
  <c r="J18" i="10"/>
  <c r="J17" i="10"/>
  <c r="J7" i="10"/>
  <c r="J6" i="10"/>
  <c r="J5" i="10"/>
  <c r="I37" i="10"/>
  <c r="I36" i="10"/>
  <c r="I27" i="10"/>
  <c r="I26" i="10"/>
  <c r="I25" i="10"/>
  <c r="I18" i="10"/>
  <c r="I17" i="10"/>
  <c r="I7" i="10"/>
  <c r="I6" i="10"/>
  <c r="I5" i="10"/>
  <c r="H37" i="10"/>
  <c r="H36" i="10"/>
  <c r="H27" i="10"/>
  <c r="H26" i="10"/>
  <c r="H25" i="10"/>
  <c r="H18" i="10"/>
  <c r="H17" i="10"/>
  <c r="H7" i="10"/>
  <c r="H6" i="10"/>
  <c r="H5" i="10"/>
  <c r="G37" i="10"/>
  <c r="G36" i="10"/>
  <c r="G27" i="10"/>
  <c r="G26" i="10"/>
  <c r="G25" i="10"/>
  <c r="G18" i="10"/>
  <c r="G17" i="10"/>
  <c r="G7" i="10"/>
  <c r="G6" i="10"/>
  <c r="G5" i="10"/>
  <c r="F37" i="10"/>
  <c r="F36" i="10"/>
  <c r="F27" i="10"/>
  <c r="F26" i="10"/>
  <c r="F25" i="10"/>
  <c r="F16" i="20" s="1"/>
  <c r="F18" i="10"/>
  <c r="F17" i="10"/>
  <c r="F7" i="10"/>
  <c r="F6" i="10"/>
  <c r="F5" i="10"/>
  <c r="E37" i="10"/>
  <c r="E36" i="10"/>
  <c r="E27" i="10"/>
  <c r="E26" i="10"/>
  <c r="E25" i="10"/>
  <c r="E18" i="10"/>
  <c r="E17" i="10"/>
  <c r="E7" i="10"/>
  <c r="E6" i="10"/>
  <c r="E5" i="10"/>
  <c r="D37" i="10"/>
  <c r="D36" i="10"/>
  <c r="D27" i="10"/>
  <c r="D26" i="10"/>
  <c r="D25" i="10"/>
  <c r="D16" i="20" s="1"/>
  <c r="D18" i="10"/>
  <c r="D17" i="10"/>
  <c r="D7" i="10"/>
  <c r="D6" i="10"/>
  <c r="D5" i="10"/>
  <c r="D16" i="10"/>
  <c r="E16" i="10"/>
  <c r="F16" i="10"/>
  <c r="G16" i="10"/>
  <c r="H16" i="10"/>
  <c r="I16" i="10"/>
  <c r="J16" i="10"/>
  <c r="D24" i="10"/>
  <c r="E24" i="10"/>
  <c r="F24" i="10"/>
  <c r="G24" i="10"/>
  <c r="H24" i="10"/>
  <c r="I24" i="10"/>
  <c r="J24" i="10"/>
  <c r="D35" i="10"/>
  <c r="E35" i="10"/>
  <c r="F35" i="10"/>
  <c r="G35" i="10"/>
  <c r="H35" i="10"/>
  <c r="I35" i="10"/>
  <c r="J35" i="10"/>
  <c r="C37" i="10"/>
  <c r="C36" i="10"/>
  <c r="C27" i="10"/>
  <c r="C26" i="10"/>
  <c r="C25" i="10"/>
  <c r="C16" i="20" s="1"/>
  <c r="C18" i="10"/>
  <c r="C17" i="10"/>
  <c r="C7" i="10"/>
  <c r="C6" i="10"/>
  <c r="C5" i="10"/>
  <c r="J9" i="6"/>
  <c r="J8" i="6"/>
  <c r="I9" i="6"/>
  <c r="I8" i="6"/>
  <c r="H9" i="6"/>
  <c r="H8" i="6"/>
  <c r="G9" i="6"/>
  <c r="G8" i="6"/>
  <c r="J26" i="6"/>
  <c r="J25" i="6"/>
  <c r="J32" i="6" s="1"/>
  <c r="J24" i="6"/>
  <c r="J14" i="6"/>
  <c r="J13" i="6"/>
  <c r="J12" i="6"/>
  <c r="J4" i="20" s="1"/>
  <c r="I26" i="6"/>
  <c r="I25" i="6"/>
  <c r="I24" i="6"/>
  <c r="I14" i="6"/>
  <c r="I13" i="6"/>
  <c r="I12" i="6"/>
  <c r="I4" i="20" s="1"/>
  <c r="H26" i="6"/>
  <c r="H25" i="6"/>
  <c r="H24" i="6"/>
  <c r="H14" i="6"/>
  <c r="H13" i="6"/>
  <c r="H12" i="6"/>
  <c r="G26" i="6"/>
  <c r="G25" i="6"/>
  <c r="G24" i="6"/>
  <c r="G14" i="6"/>
  <c r="G13" i="6"/>
  <c r="G12" i="6"/>
  <c r="F26" i="6"/>
  <c r="F33" i="6" s="1"/>
  <c r="F25" i="6"/>
  <c r="F32" i="6" s="1"/>
  <c r="F24" i="6"/>
  <c r="F14" i="6"/>
  <c r="F13" i="6"/>
  <c r="F12" i="6"/>
  <c r="F4" i="20" s="1"/>
  <c r="F9" i="6"/>
  <c r="F8" i="6"/>
  <c r="E26" i="6"/>
  <c r="E33" i="6" s="1"/>
  <c r="E25" i="6"/>
  <c r="E32" i="6" s="1"/>
  <c r="E24" i="6"/>
  <c r="E14" i="6"/>
  <c r="E13" i="6"/>
  <c r="E12" i="6"/>
  <c r="E4" i="20" s="1"/>
  <c r="E9" i="6"/>
  <c r="E8" i="6"/>
  <c r="D26" i="6"/>
  <c r="D33" i="6" s="1"/>
  <c r="D25" i="6"/>
  <c r="D32" i="6" s="1"/>
  <c r="D24" i="6"/>
  <c r="D14" i="6"/>
  <c r="D13" i="6"/>
  <c r="D12" i="6"/>
  <c r="D4" i="20" s="1"/>
  <c r="D9" i="6"/>
  <c r="D8" i="6"/>
  <c r="D51" i="6"/>
  <c r="E51" i="6"/>
  <c r="F51" i="6"/>
  <c r="G51" i="6"/>
  <c r="H51" i="6"/>
  <c r="I51" i="6"/>
  <c r="J51" i="6"/>
  <c r="D52" i="6"/>
  <c r="E52" i="6"/>
  <c r="F52" i="6"/>
  <c r="G52" i="6"/>
  <c r="H52" i="6"/>
  <c r="I52" i="6"/>
  <c r="J52" i="6"/>
  <c r="D53" i="6"/>
  <c r="E53" i="6"/>
  <c r="F53" i="6"/>
  <c r="G53" i="6"/>
  <c r="H53" i="6"/>
  <c r="I53" i="6"/>
  <c r="J53" i="6"/>
  <c r="D57" i="6"/>
  <c r="E57" i="6"/>
  <c r="F57" i="6"/>
  <c r="F63" i="6" s="1"/>
  <c r="G57" i="6"/>
  <c r="H57" i="6"/>
  <c r="I57" i="6"/>
  <c r="J57" i="6"/>
  <c r="D58" i="6"/>
  <c r="E58" i="6"/>
  <c r="F58" i="6"/>
  <c r="G58" i="6"/>
  <c r="G64" i="6" s="1"/>
  <c r="H58" i="6"/>
  <c r="I58" i="6"/>
  <c r="J58" i="6"/>
  <c r="D59" i="6"/>
  <c r="E59" i="6"/>
  <c r="F59" i="6"/>
  <c r="G59" i="6"/>
  <c r="H59" i="6"/>
  <c r="H65" i="6" s="1"/>
  <c r="I59" i="6"/>
  <c r="J59" i="6"/>
  <c r="C59" i="6"/>
  <c r="C58" i="6"/>
  <c r="C57" i="6"/>
  <c r="C53" i="6"/>
  <c r="C52" i="6"/>
  <c r="C64" i="6" s="1"/>
  <c r="C51" i="6"/>
  <c r="D50" i="6"/>
  <c r="E50" i="6"/>
  <c r="F50" i="6"/>
  <c r="G50" i="6"/>
  <c r="H50" i="6"/>
  <c r="I50" i="6"/>
  <c r="J50" i="6"/>
  <c r="C50" i="6"/>
  <c r="C26" i="6"/>
  <c r="C25" i="6"/>
  <c r="C24" i="6"/>
  <c r="C14" i="6"/>
  <c r="C13" i="6"/>
  <c r="C12" i="6"/>
  <c r="C4" i="20" s="1"/>
  <c r="C8" i="6"/>
  <c r="C9" i="6"/>
  <c r="J24" i="8" l="1"/>
  <c r="K19" i="14"/>
  <c r="K40" i="14"/>
  <c r="K67" i="14"/>
  <c r="K105" i="14"/>
  <c r="K9" i="6"/>
  <c r="K26" i="6"/>
  <c r="H33" i="6"/>
  <c r="K18" i="10"/>
  <c r="L31" i="11"/>
  <c r="K31" i="11"/>
  <c r="H16" i="20"/>
  <c r="L25" i="10"/>
  <c r="K25" i="10"/>
  <c r="K5" i="11"/>
  <c r="L5" i="11"/>
  <c r="H9" i="20"/>
  <c r="K73" i="8"/>
  <c r="K10" i="14"/>
  <c r="K35" i="14"/>
  <c r="K60" i="14"/>
  <c r="K98" i="14"/>
  <c r="K91" i="14"/>
  <c r="L27" i="10"/>
  <c r="K29" i="10"/>
  <c r="K27" i="10"/>
  <c r="K7" i="11"/>
  <c r="L7" i="11"/>
  <c r="H30" i="10"/>
  <c r="L26" i="10"/>
  <c r="K28" i="10"/>
  <c r="K26" i="10"/>
  <c r="D44" i="11"/>
  <c r="K6" i="11"/>
  <c r="L6" i="11"/>
  <c r="H10" i="20"/>
  <c r="K74" i="8"/>
  <c r="K11" i="14"/>
  <c r="K36" i="14"/>
  <c r="K61" i="14"/>
  <c r="K104" i="14"/>
  <c r="K92" i="14"/>
  <c r="K20" i="14"/>
  <c r="K41" i="14"/>
  <c r="K68" i="14"/>
  <c r="K111" i="14"/>
  <c r="H11" i="20"/>
  <c r="K13" i="6"/>
  <c r="L16" i="11"/>
  <c r="K16" i="11"/>
  <c r="K14" i="6"/>
  <c r="K6" i="10"/>
  <c r="L6" i="10"/>
  <c r="M6" i="10"/>
  <c r="K37" i="10"/>
  <c r="L37" i="10"/>
  <c r="L17" i="11"/>
  <c r="K17" i="11"/>
  <c r="K21" i="14"/>
  <c r="H24" i="20"/>
  <c r="K50" i="14"/>
  <c r="K74" i="14"/>
  <c r="K112" i="14"/>
  <c r="K36" i="10"/>
  <c r="L36" i="10"/>
  <c r="K24" i="6"/>
  <c r="K7" i="10"/>
  <c r="L7" i="10"/>
  <c r="K36" i="11"/>
  <c r="L36" i="11"/>
  <c r="K4" i="14"/>
  <c r="K25" i="14"/>
  <c r="K53" i="14"/>
  <c r="K75" i="14"/>
  <c r="H4" i="20"/>
  <c r="L12" i="6"/>
  <c r="K12" i="6"/>
  <c r="K5" i="10"/>
  <c r="L5" i="10"/>
  <c r="K25" i="6"/>
  <c r="K8" i="6"/>
  <c r="K17" i="10"/>
  <c r="K37" i="11"/>
  <c r="L37" i="11"/>
  <c r="H21" i="20"/>
  <c r="L30" i="11"/>
  <c r="K30" i="11"/>
  <c r="K5" i="14"/>
  <c r="K26" i="14"/>
  <c r="K54" i="14"/>
  <c r="H25" i="20"/>
  <c r="K85" i="14"/>
  <c r="H8" i="20"/>
  <c r="K6" i="14"/>
  <c r="K34" i="14"/>
  <c r="K55" i="14"/>
  <c r="K97" i="14"/>
  <c r="K90" i="14"/>
  <c r="G42" i="11"/>
  <c r="H34" i="8"/>
  <c r="H4" i="11"/>
  <c r="E35" i="8"/>
  <c r="G8" i="10"/>
  <c r="J64" i="6"/>
  <c r="H44" i="11"/>
  <c r="I35" i="8"/>
  <c r="F23" i="8"/>
  <c r="J23" i="8"/>
  <c r="J33" i="6"/>
  <c r="J25" i="8"/>
  <c r="I33" i="6"/>
  <c r="D42" i="11"/>
  <c r="G18" i="13"/>
  <c r="F4" i="11"/>
  <c r="F20" i="20" s="1"/>
  <c r="G25" i="20"/>
  <c r="L90" i="14"/>
  <c r="D65" i="6"/>
  <c r="G32" i="6"/>
  <c r="J21" i="6"/>
  <c r="E8" i="10"/>
  <c r="I31" i="10"/>
  <c r="I16" i="20"/>
  <c r="H35" i="8"/>
  <c r="C65" i="6"/>
  <c r="D8" i="10"/>
  <c r="D4" i="8"/>
  <c r="D14" i="8" s="1"/>
  <c r="D34" i="8"/>
  <c r="I25" i="8"/>
  <c r="H21" i="6"/>
  <c r="J20" i="6"/>
  <c r="G16" i="20"/>
  <c r="D4" i="11"/>
  <c r="D20" i="20" s="1"/>
  <c r="E30" i="10"/>
  <c r="E16" i="20"/>
  <c r="C32" i="6"/>
  <c r="G33" i="6"/>
  <c r="I20" i="6"/>
  <c r="F8" i="10"/>
  <c r="E34" i="8"/>
  <c r="C33" i="6"/>
  <c r="F24" i="8"/>
  <c r="I21" i="6"/>
  <c r="I4" i="10"/>
  <c r="I15" i="20" s="1"/>
  <c r="F34" i="8"/>
  <c r="I65" i="6"/>
  <c r="H64" i="6"/>
  <c r="F65" i="6"/>
  <c r="E64" i="6"/>
  <c r="D63" i="6"/>
  <c r="H20" i="6"/>
  <c r="E40" i="8"/>
  <c r="E48" i="8" s="1"/>
  <c r="F35" i="8"/>
  <c r="G20" i="6"/>
  <c r="H32" i="6"/>
  <c r="D4" i="10"/>
  <c r="D10" i="10" s="1"/>
  <c r="F30" i="10"/>
  <c r="G34" i="8"/>
  <c r="C20" i="6"/>
  <c r="E65" i="6"/>
  <c r="D64" i="6"/>
  <c r="D31" i="10"/>
  <c r="H31" i="10"/>
  <c r="H4" i="13"/>
  <c r="L6" i="14"/>
  <c r="L34" i="14"/>
  <c r="L55" i="14"/>
  <c r="L97" i="14"/>
  <c r="C21" i="6"/>
  <c r="J63" i="6"/>
  <c r="E31" i="10"/>
  <c r="J44" i="11"/>
  <c r="G24" i="8"/>
  <c r="F72" i="8"/>
  <c r="F79" i="8" s="1"/>
  <c r="J4" i="8"/>
  <c r="J12" i="8" s="1"/>
  <c r="I63" i="6"/>
  <c r="G21" i="6"/>
  <c r="J42" i="11"/>
  <c r="H72" i="8"/>
  <c r="J50" i="8"/>
  <c r="L11" i="14"/>
  <c r="L36" i="14"/>
  <c r="L61" i="14"/>
  <c r="L104" i="14"/>
  <c r="J65" i="6"/>
  <c r="I64" i="6"/>
  <c r="H63" i="6"/>
  <c r="D20" i="6"/>
  <c r="E20" i="6"/>
  <c r="G30" i="10"/>
  <c r="H23" i="11"/>
  <c r="J43" i="11"/>
  <c r="F44" i="11"/>
  <c r="E72" i="8"/>
  <c r="E79" i="8" s="1"/>
  <c r="H23" i="8"/>
  <c r="E4" i="13"/>
  <c r="E14" i="13" s="1"/>
  <c r="I4" i="13"/>
  <c r="I11" i="13" s="1"/>
  <c r="G63" i="6"/>
  <c r="D21" i="6"/>
  <c r="E21" i="6"/>
  <c r="C34" i="6"/>
  <c r="J45" i="11"/>
  <c r="E23" i="8"/>
  <c r="H24" i="8"/>
  <c r="I23" i="8"/>
  <c r="L20" i="14"/>
  <c r="L41" i="14"/>
  <c r="L68" i="14"/>
  <c r="L111" i="14"/>
  <c r="C63" i="6"/>
  <c r="J4" i="11"/>
  <c r="J20" i="20" s="1"/>
  <c r="J19" i="20" s="1"/>
  <c r="H25" i="8"/>
  <c r="I4" i="8"/>
  <c r="I11" i="8" s="1"/>
  <c r="D4" i="13"/>
  <c r="D13" i="13" s="1"/>
  <c r="I4" i="11"/>
  <c r="I20" i="20" s="1"/>
  <c r="D72" i="8"/>
  <c r="D80" i="8" s="1"/>
  <c r="E25" i="8"/>
  <c r="L4" i="14"/>
  <c r="L25" i="14"/>
  <c r="L53" i="14"/>
  <c r="L75" i="14"/>
  <c r="L5" i="14"/>
  <c r="L26" i="14"/>
  <c r="L54" i="14"/>
  <c r="D7" i="20"/>
  <c r="F7" i="20"/>
  <c r="G4" i="10"/>
  <c r="G15" i="20" s="1"/>
  <c r="F21" i="6"/>
  <c r="F42" i="11"/>
  <c r="J80" i="8"/>
  <c r="G35" i="8"/>
  <c r="G12" i="13"/>
  <c r="G65" i="6"/>
  <c r="F64" i="6"/>
  <c r="E63" i="6"/>
  <c r="G31" i="10"/>
  <c r="F31" i="10"/>
  <c r="J31" i="10"/>
  <c r="G4" i="11"/>
  <c r="G24" i="11" s="1"/>
  <c r="G44" i="11"/>
  <c r="G4" i="8"/>
  <c r="G13" i="8" s="1"/>
  <c r="D24" i="8"/>
  <c r="E4" i="8"/>
  <c r="E12" i="8" s="1"/>
  <c r="G25" i="8"/>
  <c r="J34" i="8"/>
  <c r="L10" i="14"/>
  <c r="L35" i="14"/>
  <c r="L60" i="14"/>
  <c r="L98" i="14"/>
  <c r="G10" i="20"/>
  <c r="E8" i="20"/>
  <c r="E7" i="20" s="1"/>
  <c r="I32" i="6"/>
  <c r="F4" i="10"/>
  <c r="E4" i="11"/>
  <c r="E25" i="11" s="1"/>
  <c r="F4" i="8"/>
  <c r="F12" i="8" s="1"/>
  <c r="I24" i="8"/>
  <c r="J35" i="8"/>
  <c r="E18" i="13"/>
  <c r="E25" i="13" s="1"/>
  <c r="G21" i="20"/>
  <c r="G11" i="20"/>
  <c r="L19" i="14"/>
  <c r="L40" i="14"/>
  <c r="L67" i="14"/>
  <c r="L105" i="14"/>
  <c r="F21" i="20"/>
  <c r="D35" i="8"/>
  <c r="F4" i="13"/>
  <c r="F13" i="13" s="1"/>
  <c r="H18" i="13"/>
  <c r="J8" i="20"/>
  <c r="J7" i="20" s="1"/>
  <c r="F20" i="6"/>
  <c r="G23" i="8"/>
  <c r="G40" i="8"/>
  <c r="G50" i="8" s="1"/>
  <c r="L21" i="14"/>
  <c r="L50" i="14"/>
  <c r="L74" i="14"/>
  <c r="L112" i="14"/>
  <c r="D21" i="20"/>
  <c r="I8" i="20"/>
  <c r="I9" i="20"/>
  <c r="G4" i="20"/>
  <c r="G24" i="20"/>
  <c r="I50" i="8"/>
  <c r="H4" i="10"/>
  <c r="E42" i="11"/>
  <c r="G72" i="8"/>
  <c r="H4" i="8"/>
  <c r="L85" i="14"/>
  <c r="E4" i="10"/>
  <c r="E15" i="20" s="1"/>
  <c r="J30" i="10"/>
  <c r="I21" i="20"/>
  <c r="I19" i="20" s="1"/>
  <c r="L91" i="14"/>
  <c r="L92" i="14"/>
  <c r="H13" i="13"/>
  <c r="H14" i="13"/>
  <c r="H12" i="13"/>
  <c r="H11" i="13"/>
  <c r="D18" i="13"/>
  <c r="D26" i="13" s="1"/>
  <c r="J4" i="13"/>
  <c r="J18" i="13"/>
  <c r="J25" i="13" s="1"/>
  <c r="I18" i="13"/>
  <c r="I26" i="13" s="1"/>
  <c r="F25" i="13"/>
  <c r="I34" i="8"/>
  <c r="H80" i="8"/>
  <c r="D48" i="8"/>
  <c r="F47" i="8"/>
  <c r="F48" i="8"/>
  <c r="F50" i="8"/>
  <c r="J11" i="8"/>
  <c r="J14" i="8"/>
  <c r="F49" i="8"/>
  <c r="D49" i="8"/>
  <c r="I12" i="8"/>
  <c r="I14" i="8"/>
  <c r="I13" i="8"/>
  <c r="F14" i="8"/>
  <c r="F11" i="8"/>
  <c r="F13" i="8"/>
  <c r="D13" i="8"/>
  <c r="D12" i="8"/>
  <c r="I72" i="8"/>
  <c r="I80" i="8" s="1"/>
  <c r="D47" i="8"/>
  <c r="I47" i="8"/>
  <c r="F25" i="8"/>
  <c r="E24" i="8"/>
  <c r="D23" i="8"/>
  <c r="D11" i="8"/>
  <c r="I49" i="8"/>
  <c r="D25" i="8"/>
  <c r="G45" i="11"/>
  <c r="G43" i="11"/>
  <c r="H42" i="11"/>
  <c r="I44" i="11"/>
  <c r="E45" i="11"/>
  <c r="I43" i="11"/>
  <c r="H43" i="11"/>
  <c r="E43" i="11"/>
  <c r="E44" i="11"/>
  <c r="D43" i="11"/>
  <c r="I42" i="11"/>
  <c r="I24" i="11"/>
  <c r="I11" i="11"/>
  <c r="I12" i="11"/>
  <c r="I10" i="11"/>
  <c r="H10" i="11"/>
  <c r="H22" i="11"/>
  <c r="H11" i="11"/>
  <c r="H12" i="11"/>
  <c r="H25" i="11"/>
  <c r="H24" i="11"/>
  <c r="G25" i="11"/>
  <c r="G11" i="11"/>
  <c r="F24" i="11"/>
  <c r="I30" i="10"/>
  <c r="I12" i="10"/>
  <c r="G12" i="10"/>
  <c r="J4" i="10"/>
  <c r="D30" i="10"/>
  <c r="H7" i="20" l="1"/>
  <c r="H25" i="13"/>
  <c r="H20" i="20"/>
  <c r="H19" i="20" s="1"/>
  <c r="K4" i="11"/>
  <c r="L4" i="11"/>
  <c r="H14" i="8"/>
  <c r="H79" i="8"/>
  <c r="K72" i="8"/>
  <c r="I10" i="10"/>
  <c r="I11" i="10"/>
  <c r="H15" i="20"/>
  <c r="K4" i="10"/>
  <c r="E26" i="13"/>
  <c r="I12" i="13"/>
  <c r="G26" i="13"/>
  <c r="I14" i="13"/>
  <c r="E11" i="13"/>
  <c r="G22" i="11"/>
  <c r="I13" i="13"/>
  <c r="D24" i="11"/>
  <c r="H11" i="8"/>
  <c r="E13" i="13"/>
  <c r="G14" i="20"/>
  <c r="H10" i="10"/>
  <c r="F19" i="20"/>
  <c r="G11" i="13"/>
  <c r="J25" i="11"/>
  <c r="J12" i="11"/>
  <c r="F23" i="11"/>
  <c r="G10" i="10"/>
  <c r="F10" i="11"/>
  <c r="G12" i="11"/>
  <c r="J13" i="8"/>
  <c r="G49" i="8"/>
  <c r="F12" i="11"/>
  <c r="G23" i="11"/>
  <c r="E13" i="8"/>
  <c r="D12" i="10"/>
  <c r="F11" i="11"/>
  <c r="F25" i="11"/>
  <c r="E14" i="8"/>
  <c r="E80" i="8"/>
  <c r="F22" i="11"/>
  <c r="J22" i="11"/>
  <c r="G80" i="8"/>
  <c r="G14" i="13"/>
  <c r="G10" i="11"/>
  <c r="J23" i="11"/>
  <c r="G79" i="8"/>
  <c r="H26" i="13"/>
  <c r="G25" i="13"/>
  <c r="E12" i="11"/>
  <c r="D11" i="11"/>
  <c r="E24" i="11"/>
  <c r="D19" i="20"/>
  <c r="D11" i="10"/>
  <c r="D15" i="20"/>
  <c r="D14" i="20" s="1"/>
  <c r="F11" i="10"/>
  <c r="F15" i="20"/>
  <c r="F14" i="20" s="1"/>
  <c r="H14" i="20"/>
  <c r="J15" i="20"/>
  <c r="D12" i="11"/>
  <c r="E10" i="10"/>
  <c r="E22" i="11"/>
  <c r="I25" i="11"/>
  <c r="D12" i="13"/>
  <c r="G13" i="13"/>
  <c r="E12" i="10"/>
  <c r="E23" i="11"/>
  <c r="D23" i="11"/>
  <c r="I22" i="11"/>
  <c r="J24" i="11"/>
  <c r="E11" i="8"/>
  <c r="F80" i="8"/>
  <c r="D11" i="13"/>
  <c r="D14" i="13"/>
  <c r="D25" i="11"/>
  <c r="J10" i="11"/>
  <c r="G11" i="10"/>
  <c r="D10" i="11"/>
  <c r="E10" i="11"/>
  <c r="I23" i="11"/>
  <c r="J11" i="11"/>
  <c r="D79" i="8"/>
  <c r="G48" i="8"/>
  <c r="E12" i="13"/>
  <c r="D22" i="11"/>
  <c r="G47" i="8"/>
  <c r="E49" i="8"/>
  <c r="J49" i="8"/>
  <c r="J47" i="8"/>
  <c r="J48" i="8"/>
  <c r="E47" i="8"/>
  <c r="H12" i="10"/>
  <c r="H12" i="8"/>
  <c r="E50" i="8"/>
  <c r="H11" i="10"/>
  <c r="H13" i="8"/>
  <c r="G7" i="20"/>
  <c r="I7" i="20"/>
  <c r="I48" i="8"/>
  <c r="F10" i="10"/>
  <c r="E11" i="10"/>
  <c r="J26" i="13"/>
  <c r="F12" i="13"/>
  <c r="G20" i="20"/>
  <c r="G19" i="20" s="1"/>
  <c r="G14" i="8"/>
  <c r="F14" i="13"/>
  <c r="E11" i="11"/>
  <c r="E20" i="20"/>
  <c r="E19" i="20" s="1"/>
  <c r="G11" i="8"/>
  <c r="F11" i="13"/>
  <c r="G12" i="8"/>
  <c r="D25" i="13"/>
  <c r="F12" i="10"/>
  <c r="E14" i="20"/>
  <c r="J12" i="13"/>
  <c r="J14" i="13"/>
  <c r="J13" i="13"/>
  <c r="J11" i="13"/>
  <c r="I25" i="13"/>
  <c r="H49" i="8"/>
  <c r="H48" i="8"/>
  <c r="H50" i="8"/>
  <c r="I79" i="8"/>
  <c r="H47" i="8"/>
  <c r="J12" i="10"/>
  <c r="J11" i="10"/>
  <c r="J10" i="10"/>
  <c r="J5" i="6" l="1"/>
  <c r="J4" i="6"/>
  <c r="I5" i="6"/>
  <c r="I4" i="6"/>
  <c r="H5" i="6"/>
  <c r="H4" i="6"/>
  <c r="G5" i="6"/>
  <c r="G4" i="6"/>
  <c r="F5" i="6"/>
  <c r="F4" i="6"/>
  <c r="E5" i="6"/>
  <c r="E4" i="6"/>
  <c r="D5" i="6"/>
  <c r="D4" i="6"/>
  <c r="C5" i="6"/>
  <c r="K4" i="6" l="1"/>
  <c r="K5" i="6"/>
  <c r="K2" i="6"/>
  <c r="FC34" i="15"/>
  <c r="FB34" i="15"/>
  <c r="FA34" i="15"/>
  <c r="EZ34" i="15"/>
  <c r="EY34" i="15"/>
  <c r="EX34" i="15"/>
  <c r="EW34" i="15"/>
  <c r="EV34" i="15"/>
  <c r="EU34" i="15"/>
  <c r="ET34" i="15"/>
  <c r="ES34" i="15"/>
  <c r="ER34" i="15"/>
  <c r="EQ34" i="15"/>
  <c r="EP34" i="15"/>
  <c r="EO34" i="15"/>
  <c r="EN34" i="15"/>
  <c r="EM34" i="15"/>
  <c r="EL34" i="15"/>
  <c r="EK34" i="15"/>
  <c r="EJ34" i="15"/>
  <c r="EI34" i="15"/>
  <c r="EH34" i="15"/>
  <c r="EG34" i="15"/>
  <c r="EF34" i="15"/>
  <c r="EE34" i="15"/>
  <c r="ED34" i="15"/>
  <c r="EC34" i="15"/>
  <c r="EB34" i="15"/>
  <c r="EA34" i="15"/>
  <c r="DZ34" i="15"/>
  <c r="DY34" i="15"/>
  <c r="DX34" i="15"/>
  <c r="DW34" i="15"/>
  <c r="DV34" i="15"/>
  <c r="DU34" i="15"/>
  <c r="DT34" i="15"/>
  <c r="DS34" i="15"/>
  <c r="DR34" i="15"/>
  <c r="DQ34" i="15"/>
  <c r="DP34" i="15"/>
  <c r="DO34" i="15"/>
  <c r="DN34" i="15"/>
  <c r="DM34" i="15"/>
  <c r="DL34" i="15"/>
  <c r="DK34" i="15"/>
  <c r="DJ34" i="15"/>
  <c r="DI34" i="15"/>
  <c r="DH34" i="15"/>
  <c r="DG34" i="15"/>
  <c r="DF34" i="15"/>
  <c r="DE34" i="15"/>
  <c r="DD34" i="15"/>
  <c r="DC34" i="15"/>
  <c r="DB34" i="15"/>
  <c r="DA34" i="15"/>
  <c r="CZ34" i="15"/>
  <c r="CY34" i="15"/>
  <c r="CX34" i="15"/>
  <c r="CW34" i="15"/>
  <c r="CV34" i="15"/>
  <c r="CU34" i="15"/>
  <c r="CT34" i="15"/>
  <c r="CS34" i="15"/>
  <c r="CR34" i="15"/>
  <c r="CQ34" i="15"/>
  <c r="CP34" i="15"/>
  <c r="CO34" i="15"/>
  <c r="CN34" i="15"/>
  <c r="CM34" i="15"/>
  <c r="CL34" i="15"/>
  <c r="CK34" i="15"/>
  <c r="CJ34" i="15"/>
  <c r="CI34" i="15"/>
  <c r="CH34" i="15"/>
  <c r="CG34" i="15"/>
  <c r="CF34" i="15"/>
  <c r="CE34" i="15"/>
  <c r="CD34" i="15"/>
  <c r="CC34" i="15"/>
  <c r="CB34" i="15"/>
  <c r="CA34" i="15"/>
  <c r="BZ34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FC33" i="15"/>
  <c r="FB33" i="15"/>
  <c r="FA33" i="15"/>
  <c r="EZ33" i="15"/>
  <c r="EY33" i="15"/>
  <c r="EX33" i="15"/>
  <c r="EW33" i="15"/>
  <c r="EV33" i="15"/>
  <c r="EU33" i="15"/>
  <c r="ET33" i="15"/>
  <c r="ES33" i="15"/>
  <c r="ER33" i="15"/>
  <c r="EQ33" i="15"/>
  <c r="EP33" i="15"/>
  <c r="EO33" i="15"/>
  <c r="EN33" i="15"/>
  <c r="EM33" i="15"/>
  <c r="EL33" i="15"/>
  <c r="EK33" i="15"/>
  <c r="EJ33" i="15"/>
  <c r="EI33" i="15"/>
  <c r="EH33" i="15"/>
  <c r="EG33" i="15"/>
  <c r="EF33" i="15"/>
  <c r="EE33" i="15"/>
  <c r="ED33" i="15"/>
  <c r="EC33" i="15"/>
  <c r="EB33" i="15"/>
  <c r="EA33" i="15"/>
  <c r="DZ33" i="15"/>
  <c r="DY33" i="15"/>
  <c r="DX33" i="15"/>
  <c r="DW33" i="15"/>
  <c r="DV33" i="15"/>
  <c r="DU33" i="15"/>
  <c r="DT33" i="15"/>
  <c r="DS33" i="15"/>
  <c r="DR33" i="15"/>
  <c r="DQ33" i="15"/>
  <c r="DP33" i="15"/>
  <c r="DO33" i="15"/>
  <c r="DN33" i="15"/>
  <c r="DM33" i="15"/>
  <c r="DL33" i="15"/>
  <c r="DK33" i="15"/>
  <c r="DJ33" i="15"/>
  <c r="DI33" i="15"/>
  <c r="DH33" i="15"/>
  <c r="DG33" i="15"/>
  <c r="DF33" i="15"/>
  <c r="DE33" i="15"/>
  <c r="DD33" i="15"/>
  <c r="DC33" i="15"/>
  <c r="DB33" i="15"/>
  <c r="DA33" i="15"/>
  <c r="CZ33" i="15"/>
  <c r="CY33" i="15"/>
  <c r="CX33" i="15"/>
  <c r="CW33" i="15"/>
  <c r="CV33" i="15"/>
  <c r="CU33" i="15"/>
  <c r="CT33" i="15"/>
  <c r="CS33" i="15"/>
  <c r="CR33" i="15"/>
  <c r="CQ33" i="15"/>
  <c r="CP33" i="15"/>
  <c r="CO33" i="15"/>
  <c r="CN33" i="15"/>
  <c r="CM33" i="15"/>
  <c r="CL33" i="15"/>
  <c r="CK33" i="15"/>
  <c r="CJ33" i="15"/>
  <c r="CI33" i="15"/>
  <c r="CH33" i="15"/>
  <c r="CG33" i="15"/>
  <c r="CF33" i="15"/>
  <c r="CE33" i="15"/>
  <c r="CD33" i="15"/>
  <c r="CC33" i="15"/>
  <c r="CB33" i="15"/>
  <c r="CA33" i="15"/>
  <c r="BZ33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FC32" i="15"/>
  <c r="FB32" i="15"/>
  <c r="FA32" i="15"/>
  <c r="EZ32" i="15"/>
  <c r="EY32" i="15"/>
  <c r="EX32" i="15"/>
  <c r="EW32" i="15"/>
  <c r="EV32" i="15"/>
  <c r="EU32" i="15"/>
  <c r="ET32" i="15"/>
  <c r="ES32" i="15"/>
  <c r="ER32" i="15"/>
  <c r="EQ32" i="15"/>
  <c r="EP32" i="15"/>
  <c r="EO32" i="15"/>
  <c r="EN32" i="15"/>
  <c r="EM32" i="15"/>
  <c r="EL32" i="15"/>
  <c r="EK32" i="15"/>
  <c r="EJ32" i="15"/>
  <c r="EI32" i="15"/>
  <c r="EH32" i="15"/>
  <c r="EG32" i="15"/>
  <c r="EF32" i="15"/>
  <c r="EE32" i="15"/>
  <c r="ED32" i="15"/>
  <c r="EC32" i="15"/>
  <c r="EB32" i="15"/>
  <c r="EA32" i="15"/>
  <c r="DZ32" i="15"/>
  <c r="DY32" i="15"/>
  <c r="DX32" i="15"/>
  <c r="DW32" i="15"/>
  <c r="DV32" i="15"/>
  <c r="DU32" i="15"/>
  <c r="DT32" i="15"/>
  <c r="DS32" i="15"/>
  <c r="DR32" i="15"/>
  <c r="DQ32" i="15"/>
  <c r="DP32" i="15"/>
  <c r="DO32" i="15"/>
  <c r="DN32" i="15"/>
  <c r="DM32" i="15"/>
  <c r="DL32" i="15"/>
  <c r="DK32" i="15"/>
  <c r="DJ32" i="15"/>
  <c r="DI32" i="15"/>
  <c r="DH32" i="15"/>
  <c r="DG32" i="15"/>
  <c r="DF32" i="15"/>
  <c r="DE32" i="15"/>
  <c r="DD32" i="15"/>
  <c r="DC32" i="15"/>
  <c r="DB32" i="15"/>
  <c r="DA32" i="15"/>
  <c r="CZ32" i="15"/>
  <c r="CY32" i="15"/>
  <c r="CX32" i="15"/>
  <c r="CW32" i="15"/>
  <c r="CV32" i="15"/>
  <c r="CU32" i="15"/>
  <c r="CT32" i="15"/>
  <c r="CS32" i="15"/>
  <c r="CR32" i="15"/>
  <c r="CQ32" i="15"/>
  <c r="CP32" i="15"/>
  <c r="CO32" i="15"/>
  <c r="CN32" i="15"/>
  <c r="CM32" i="15"/>
  <c r="CL32" i="15"/>
  <c r="CK32" i="15"/>
  <c r="CJ32" i="15"/>
  <c r="CI32" i="15"/>
  <c r="CH32" i="15"/>
  <c r="CG32" i="15"/>
  <c r="CF32" i="15"/>
  <c r="CE32" i="15"/>
  <c r="CD32" i="15"/>
  <c r="CC32" i="15"/>
  <c r="CB32" i="15"/>
  <c r="CA32" i="15"/>
  <c r="BZ32" i="15"/>
  <c r="BY32" i="15"/>
  <c r="BX32" i="15"/>
  <c r="BW32" i="15"/>
  <c r="BV32" i="15"/>
  <c r="BU32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FC31" i="15"/>
  <c r="FB31" i="15"/>
  <c r="FA31" i="15"/>
  <c r="EZ31" i="15"/>
  <c r="EY31" i="15"/>
  <c r="EX31" i="15"/>
  <c r="EW31" i="15"/>
  <c r="EV31" i="15"/>
  <c r="EU31" i="15"/>
  <c r="ET31" i="15"/>
  <c r="ES31" i="15"/>
  <c r="ER31" i="15"/>
  <c r="EQ31" i="15"/>
  <c r="EP31" i="15"/>
  <c r="EO31" i="15"/>
  <c r="EN31" i="15"/>
  <c r="EM31" i="15"/>
  <c r="EL31" i="15"/>
  <c r="EK31" i="15"/>
  <c r="EJ31" i="15"/>
  <c r="EI31" i="15"/>
  <c r="EH31" i="15"/>
  <c r="EG31" i="15"/>
  <c r="EF31" i="15"/>
  <c r="EE31" i="15"/>
  <c r="ED31" i="15"/>
  <c r="EC31" i="15"/>
  <c r="EB31" i="15"/>
  <c r="EA31" i="15"/>
  <c r="DZ31" i="15"/>
  <c r="DY31" i="15"/>
  <c r="DX31" i="15"/>
  <c r="DW31" i="15"/>
  <c r="DV31" i="15"/>
  <c r="DU31" i="15"/>
  <c r="DT31" i="15"/>
  <c r="DS31" i="15"/>
  <c r="DR31" i="15"/>
  <c r="DQ31" i="15"/>
  <c r="DP31" i="15"/>
  <c r="DO31" i="15"/>
  <c r="DN31" i="15"/>
  <c r="DM31" i="15"/>
  <c r="DL31" i="15"/>
  <c r="DK31" i="15"/>
  <c r="DJ31" i="15"/>
  <c r="DI31" i="15"/>
  <c r="DH31" i="15"/>
  <c r="DG31" i="15"/>
  <c r="DF31" i="15"/>
  <c r="DE31" i="15"/>
  <c r="DD31" i="15"/>
  <c r="DC31" i="15"/>
  <c r="DB31" i="15"/>
  <c r="DA31" i="15"/>
  <c r="CZ31" i="15"/>
  <c r="CY31" i="15"/>
  <c r="CX31" i="15"/>
  <c r="CW31" i="15"/>
  <c r="CV31" i="15"/>
  <c r="CU31" i="15"/>
  <c r="CT31" i="15"/>
  <c r="CS31" i="15"/>
  <c r="CR31" i="15"/>
  <c r="CQ31" i="15"/>
  <c r="CP31" i="15"/>
  <c r="CO31" i="15"/>
  <c r="CN31" i="15"/>
  <c r="CM31" i="15"/>
  <c r="CL31" i="15"/>
  <c r="CK31" i="15"/>
  <c r="CJ31" i="15"/>
  <c r="CI31" i="15"/>
  <c r="CH31" i="15"/>
  <c r="CG31" i="15"/>
  <c r="CF31" i="15"/>
  <c r="CE31" i="15"/>
  <c r="CD31" i="15"/>
  <c r="CC31" i="15"/>
  <c r="CB31" i="15"/>
  <c r="CA31" i="15"/>
  <c r="BZ31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FC30" i="15"/>
  <c r="FB30" i="15"/>
  <c r="FA30" i="15"/>
  <c r="EZ30" i="15"/>
  <c r="EY30" i="15"/>
  <c r="EX30" i="15"/>
  <c r="EW30" i="15"/>
  <c r="EV30" i="15"/>
  <c r="EU30" i="15"/>
  <c r="ET30" i="15"/>
  <c r="ES30" i="15"/>
  <c r="ER30" i="15"/>
  <c r="EQ30" i="15"/>
  <c r="EP30" i="15"/>
  <c r="EO30" i="15"/>
  <c r="EN30" i="15"/>
  <c r="EM30" i="15"/>
  <c r="EL30" i="15"/>
  <c r="EK30" i="15"/>
  <c r="EJ30" i="15"/>
  <c r="EI30" i="15"/>
  <c r="EH30" i="15"/>
  <c r="EG30" i="15"/>
  <c r="EF30" i="15"/>
  <c r="EE30" i="15"/>
  <c r="ED30" i="15"/>
  <c r="EC30" i="15"/>
  <c r="EB30" i="15"/>
  <c r="EA30" i="15"/>
  <c r="DZ30" i="15"/>
  <c r="DY30" i="15"/>
  <c r="DX30" i="15"/>
  <c r="DW30" i="15"/>
  <c r="DV30" i="15"/>
  <c r="DU30" i="15"/>
  <c r="DT30" i="15"/>
  <c r="DS30" i="15"/>
  <c r="DR30" i="15"/>
  <c r="DQ30" i="15"/>
  <c r="DP30" i="15"/>
  <c r="DO30" i="15"/>
  <c r="DN30" i="15"/>
  <c r="DM30" i="15"/>
  <c r="DL30" i="15"/>
  <c r="DK30" i="15"/>
  <c r="DJ30" i="15"/>
  <c r="DI30" i="15"/>
  <c r="DH30" i="15"/>
  <c r="DG30" i="15"/>
  <c r="DF30" i="15"/>
  <c r="DE30" i="15"/>
  <c r="DD30" i="15"/>
  <c r="DC30" i="15"/>
  <c r="DB30" i="15"/>
  <c r="DA30" i="15"/>
  <c r="CZ30" i="15"/>
  <c r="CY30" i="15"/>
  <c r="CX30" i="15"/>
  <c r="CW30" i="15"/>
  <c r="CV30" i="15"/>
  <c r="CU30" i="15"/>
  <c r="CT30" i="15"/>
  <c r="CS30" i="15"/>
  <c r="CR30" i="15"/>
  <c r="CQ30" i="15"/>
  <c r="CP30" i="15"/>
  <c r="CO30" i="15"/>
  <c r="CN30" i="15"/>
  <c r="CM30" i="15"/>
  <c r="CL30" i="15"/>
  <c r="CK30" i="15"/>
  <c r="CJ30" i="15"/>
  <c r="CI30" i="15"/>
  <c r="CH30" i="15"/>
  <c r="CG30" i="15"/>
  <c r="CF30" i="15"/>
  <c r="CE30" i="15"/>
  <c r="CD30" i="15"/>
  <c r="CC30" i="15"/>
  <c r="CB30" i="15"/>
  <c r="CA30" i="15"/>
  <c r="BZ30" i="15"/>
  <c r="BY30" i="15"/>
  <c r="BX30" i="15"/>
  <c r="BW30" i="15"/>
  <c r="BV30" i="15"/>
  <c r="BU30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FC25" i="15"/>
  <c r="FB25" i="15"/>
  <c r="FA25" i="15"/>
  <c r="EZ25" i="15"/>
  <c r="EY25" i="15"/>
  <c r="EX25" i="15"/>
  <c r="EW25" i="15"/>
  <c r="EV25" i="15"/>
  <c r="EU25" i="15"/>
  <c r="ET25" i="15"/>
  <c r="ES25" i="15"/>
  <c r="ER25" i="15"/>
  <c r="EQ25" i="15"/>
  <c r="EP25" i="15"/>
  <c r="EO25" i="15"/>
  <c r="EN25" i="15"/>
  <c r="EM25" i="15"/>
  <c r="EL25" i="15"/>
  <c r="EK25" i="15"/>
  <c r="EJ25" i="15"/>
  <c r="EI25" i="15"/>
  <c r="EH25" i="15"/>
  <c r="EG25" i="15"/>
  <c r="EF25" i="15"/>
  <c r="EE25" i="15"/>
  <c r="ED25" i="15"/>
  <c r="EC25" i="15"/>
  <c r="EB25" i="15"/>
  <c r="EA25" i="15"/>
  <c r="DZ25" i="15"/>
  <c r="DY25" i="15"/>
  <c r="DX25" i="15"/>
  <c r="DW25" i="15"/>
  <c r="DV25" i="15"/>
  <c r="DU25" i="15"/>
  <c r="DT25" i="15"/>
  <c r="DS25" i="15"/>
  <c r="DR25" i="15"/>
  <c r="DQ25" i="15"/>
  <c r="DP25" i="15"/>
  <c r="DO25" i="15"/>
  <c r="DN25" i="15"/>
  <c r="DM25" i="15"/>
  <c r="DL25" i="15"/>
  <c r="DK25" i="15"/>
  <c r="DJ25" i="15"/>
  <c r="DI25" i="15"/>
  <c r="DH25" i="15"/>
  <c r="DG25" i="15"/>
  <c r="DF25" i="15"/>
  <c r="DE25" i="15"/>
  <c r="DD25" i="15"/>
  <c r="DC25" i="15"/>
  <c r="DB25" i="15"/>
  <c r="DA25" i="15"/>
  <c r="CZ25" i="15"/>
  <c r="CY25" i="15"/>
  <c r="CX25" i="15"/>
  <c r="CW25" i="15"/>
  <c r="CV25" i="15"/>
  <c r="CU25" i="15"/>
  <c r="CT25" i="15"/>
  <c r="CS25" i="15"/>
  <c r="CR25" i="15"/>
  <c r="CQ25" i="15"/>
  <c r="CP25" i="15"/>
  <c r="CO25" i="15"/>
  <c r="CN25" i="15"/>
  <c r="CM25" i="15"/>
  <c r="CL25" i="15"/>
  <c r="CK25" i="15"/>
  <c r="CJ25" i="15"/>
  <c r="CI25" i="15"/>
  <c r="CH25" i="15"/>
  <c r="CG25" i="15"/>
  <c r="CF25" i="15"/>
  <c r="CE25" i="15"/>
  <c r="CD25" i="15"/>
  <c r="CC25" i="15"/>
  <c r="CB25" i="15"/>
  <c r="CA25" i="15"/>
  <c r="BZ25" i="15"/>
  <c r="BY25" i="15"/>
  <c r="BX25" i="15"/>
  <c r="BW25" i="15"/>
  <c r="BV25" i="15"/>
  <c r="BU25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FC24" i="15"/>
  <c r="FB24" i="15"/>
  <c r="FA24" i="15"/>
  <c r="EZ24" i="15"/>
  <c r="EY24" i="15"/>
  <c r="EX24" i="15"/>
  <c r="EW24" i="15"/>
  <c r="EV24" i="15"/>
  <c r="EU24" i="15"/>
  <c r="ET24" i="15"/>
  <c r="ES24" i="15"/>
  <c r="ER24" i="15"/>
  <c r="EQ24" i="15"/>
  <c r="EP24" i="15"/>
  <c r="EO24" i="15"/>
  <c r="EN24" i="15"/>
  <c r="EM24" i="15"/>
  <c r="EL24" i="15"/>
  <c r="EK24" i="15"/>
  <c r="EJ24" i="15"/>
  <c r="EI24" i="15"/>
  <c r="EH24" i="15"/>
  <c r="EG24" i="15"/>
  <c r="EF24" i="15"/>
  <c r="EE24" i="15"/>
  <c r="ED24" i="15"/>
  <c r="EC24" i="15"/>
  <c r="EB24" i="15"/>
  <c r="EA24" i="15"/>
  <c r="DZ24" i="15"/>
  <c r="DY24" i="15"/>
  <c r="DX24" i="15"/>
  <c r="DW24" i="15"/>
  <c r="DV24" i="15"/>
  <c r="DU24" i="15"/>
  <c r="DT24" i="15"/>
  <c r="DS24" i="15"/>
  <c r="DR24" i="15"/>
  <c r="DQ24" i="15"/>
  <c r="DP24" i="15"/>
  <c r="DO24" i="15"/>
  <c r="DN24" i="15"/>
  <c r="DM24" i="15"/>
  <c r="DL24" i="15"/>
  <c r="DK24" i="15"/>
  <c r="DJ24" i="15"/>
  <c r="DI24" i="15"/>
  <c r="DH24" i="15"/>
  <c r="DG24" i="15"/>
  <c r="DF24" i="15"/>
  <c r="DE24" i="15"/>
  <c r="DD24" i="15"/>
  <c r="DC24" i="15"/>
  <c r="DB24" i="15"/>
  <c r="DA24" i="15"/>
  <c r="CZ24" i="15"/>
  <c r="CY24" i="15"/>
  <c r="CX24" i="15"/>
  <c r="CW24" i="15"/>
  <c r="CV24" i="15"/>
  <c r="CU24" i="15"/>
  <c r="CT24" i="15"/>
  <c r="CS24" i="15"/>
  <c r="CR24" i="15"/>
  <c r="CQ24" i="15"/>
  <c r="CP24" i="15"/>
  <c r="CO24" i="15"/>
  <c r="CN24" i="15"/>
  <c r="CM24" i="15"/>
  <c r="CL24" i="15"/>
  <c r="CK24" i="15"/>
  <c r="CJ24" i="15"/>
  <c r="CI24" i="15"/>
  <c r="CH24" i="15"/>
  <c r="CG24" i="15"/>
  <c r="CF24" i="15"/>
  <c r="CE24" i="15"/>
  <c r="CD24" i="15"/>
  <c r="CC24" i="15"/>
  <c r="CB24" i="15"/>
  <c r="CA24" i="15"/>
  <c r="BZ24" i="15"/>
  <c r="BY24" i="15"/>
  <c r="BX24" i="15"/>
  <c r="BW24" i="15"/>
  <c r="BV24" i="15"/>
  <c r="BU24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I9" i="15"/>
  <c r="H9" i="15"/>
  <c r="G9" i="15"/>
  <c r="F9" i="15"/>
  <c r="E9" i="15"/>
  <c r="D9" i="15"/>
  <c r="F114" i="14"/>
  <c r="E114" i="14"/>
  <c r="D114" i="14"/>
  <c r="C114" i="14"/>
  <c r="F113" i="14"/>
  <c r="E113" i="14"/>
  <c r="D113" i="14"/>
  <c r="C113" i="14"/>
  <c r="C107" i="14"/>
  <c r="C106" i="14"/>
  <c r="C100" i="14"/>
  <c r="C99" i="14"/>
  <c r="F77" i="14"/>
  <c r="E77" i="14"/>
  <c r="D77" i="14"/>
  <c r="C77" i="14"/>
  <c r="F76" i="14"/>
  <c r="E76" i="14"/>
  <c r="D76" i="14"/>
  <c r="C76" i="14"/>
  <c r="F70" i="14"/>
  <c r="E70" i="14"/>
  <c r="D70" i="14"/>
  <c r="C70" i="14"/>
  <c r="F69" i="14"/>
  <c r="E69" i="14"/>
  <c r="D69" i="14"/>
  <c r="C69" i="14"/>
  <c r="F63" i="14"/>
  <c r="E63" i="14"/>
  <c r="D63" i="14"/>
  <c r="C63" i="14"/>
  <c r="F62" i="14"/>
  <c r="E62" i="14"/>
  <c r="D62" i="14"/>
  <c r="C62" i="14"/>
  <c r="F42" i="14"/>
  <c r="E42" i="14"/>
  <c r="D42" i="14"/>
  <c r="C42" i="14"/>
  <c r="C27" i="14"/>
  <c r="C12" i="14"/>
  <c r="C75" i="8"/>
  <c r="C43" i="8"/>
  <c r="C40" i="8" s="1"/>
  <c r="C38" i="11"/>
  <c r="C18" i="11"/>
  <c r="F38" i="10"/>
  <c r="E38" i="10"/>
  <c r="D38" i="10"/>
  <c r="C38" i="10"/>
  <c r="L59" i="6"/>
  <c r="K59" i="6"/>
  <c r="L58" i="6"/>
  <c r="K58" i="6"/>
  <c r="F34" i="6"/>
  <c r="E34" i="6"/>
  <c r="D34" i="6"/>
  <c r="L38" i="10" l="1"/>
  <c r="C31" i="10"/>
  <c r="C30" i="10"/>
  <c r="C4" i="10"/>
  <c r="C35" i="10"/>
  <c r="C15" i="11"/>
  <c r="C72" i="8"/>
  <c r="C48" i="8"/>
  <c r="C50" i="8"/>
  <c r="C35" i="8"/>
  <c r="C34" i="8"/>
  <c r="C25" i="8"/>
  <c r="C24" i="8"/>
  <c r="C23" i="8"/>
  <c r="C17" i="8"/>
  <c r="C4" i="8"/>
  <c r="C71" i="8"/>
  <c r="C4" i="13"/>
  <c r="C17" i="13"/>
  <c r="F10" i="15"/>
  <c r="C15" i="20" l="1"/>
  <c r="L4" i="10"/>
  <c r="C11" i="10"/>
  <c r="J14" i="20"/>
  <c r="I14" i="20"/>
  <c r="C12" i="8"/>
  <c r="C11" i="13"/>
  <c r="C29" i="8"/>
  <c r="C49" i="8"/>
  <c r="C12" i="13"/>
  <c r="C13" i="13"/>
  <c r="C13" i="8"/>
  <c r="C14" i="8"/>
  <c r="C10" i="10"/>
  <c r="C14" i="13"/>
  <c r="C12" i="10"/>
  <c r="C47" i="8"/>
  <c r="C16" i="10"/>
  <c r="C80" i="8"/>
  <c r="C29" i="11"/>
  <c r="C79" i="8"/>
  <c r="C11" i="8"/>
  <c r="C39" i="8"/>
  <c r="C24" i="10"/>
  <c r="C18" i="13" l="1"/>
  <c r="C26" i="13" l="1"/>
  <c r="C25" i="13"/>
  <c r="FF29" i="15"/>
  <c r="FF51" i="15" s="1"/>
  <c r="FG29" i="15"/>
  <c r="FG51" i="15" s="1"/>
  <c r="FH29" i="15"/>
  <c r="FH51" i="15" s="1"/>
  <c r="FI44" i="15"/>
  <c r="FJ29" i="15"/>
  <c r="FJ51" i="15" s="1"/>
  <c r="FK29" i="15"/>
  <c r="FK51" i="15" s="1"/>
  <c r="FL44" i="15"/>
  <c r="FM44" i="15"/>
  <c r="FN29" i="15"/>
  <c r="FN51" i="15" s="1"/>
  <c r="FO37" i="15"/>
  <c r="FM48" i="15"/>
  <c r="FG37" i="15"/>
  <c r="FF40" i="15"/>
  <c r="FG40" i="15"/>
  <c r="FH40" i="15"/>
  <c r="FI40" i="15"/>
  <c r="FJ40" i="15"/>
  <c r="FJ54" i="15" s="1"/>
  <c r="FK40" i="15"/>
  <c r="FL40" i="15"/>
  <c r="FM40" i="15"/>
  <c r="FN40" i="15"/>
  <c r="FO40" i="15"/>
  <c r="FG44" i="15"/>
  <c r="FF47" i="15"/>
  <c r="FG47" i="15"/>
  <c r="FG54" i="15" s="1"/>
  <c r="FH47" i="15"/>
  <c r="FI47" i="15"/>
  <c r="FJ47" i="15"/>
  <c r="FK47" i="15"/>
  <c r="FL47" i="15"/>
  <c r="FL54" i="15" s="1"/>
  <c r="FM47" i="15"/>
  <c r="FN47" i="15"/>
  <c r="FO47" i="15"/>
  <c r="FO54" i="15" s="1"/>
  <c r="FF54" i="15"/>
  <c r="FH54" i="15"/>
  <c r="FI54" i="15"/>
  <c r="FK54" i="15"/>
  <c r="FM54" i="15"/>
  <c r="FN54" i="15"/>
  <c r="FE29" i="15"/>
  <c r="FE51" i="15" s="1"/>
  <c r="FF46" i="15"/>
  <c r="FE40" i="15"/>
  <c r="FE54" i="15" s="1"/>
  <c r="FE47" i="15"/>
  <c r="FD37" i="15"/>
  <c r="H73" i="14"/>
  <c r="I84" i="14"/>
  <c r="H38" i="18"/>
  <c r="J38" i="18"/>
  <c r="H56" i="18"/>
  <c r="J56" i="18"/>
  <c r="H4" i="18"/>
  <c r="J55" i="18"/>
  <c r="G55" i="18"/>
  <c r="G70" i="18"/>
  <c r="H16" i="18"/>
  <c r="I11" i="6"/>
  <c r="J7" i="6"/>
  <c r="I7" i="6"/>
  <c r="G11" i="6"/>
  <c r="FO46" i="15" l="1"/>
  <c r="FK39" i="15"/>
  <c r="FO29" i="15"/>
  <c r="FO51" i="15" s="1"/>
  <c r="FG46" i="15"/>
  <c r="FI45" i="15"/>
  <c r="FK44" i="15"/>
  <c r="J16" i="6"/>
  <c r="I17" i="18"/>
  <c r="I38" i="18"/>
  <c r="H70" i="18"/>
  <c r="FO48" i="15"/>
  <c r="FH38" i="15"/>
  <c r="I56" i="18"/>
  <c r="C49" i="14"/>
  <c r="C110" i="14"/>
  <c r="C39" i="14"/>
  <c r="C103" i="14"/>
  <c r="C33" i="14"/>
  <c r="C96" i="14"/>
  <c r="C24" i="14"/>
  <c r="C84" i="14"/>
  <c r="C18" i="14"/>
  <c r="C73" i="14"/>
  <c r="C9" i="14"/>
  <c r="C66" i="14"/>
  <c r="C59" i="14"/>
  <c r="FJ44" i="15"/>
  <c r="FH37" i="15"/>
  <c r="H17" i="6"/>
  <c r="FG39" i="15"/>
  <c r="FI38" i="15"/>
  <c r="FL37" i="15"/>
  <c r="I16" i="6"/>
  <c r="H30" i="6"/>
  <c r="H23" i="6"/>
  <c r="FF37" i="15"/>
  <c r="FI29" i="15"/>
  <c r="FI51" i="15" s="1"/>
  <c r="FO26" i="15"/>
  <c r="FN48" i="15"/>
  <c r="FH46" i="15"/>
  <c r="FJ45" i="15"/>
  <c r="FN39" i="15"/>
  <c r="FM39" i="15"/>
  <c r="FG38" i="15"/>
  <c r="FI37" i="15"/>
  <c r="FN46" i="15"/>
  <c r="FG26" i="15"/>
  <c r="FH39" i="15"/>
  <c r="FJ38" i="15"/>
  <c r="FJ52" i="15" s="1"/>
  <c r="FE44" i="15"/>
  <c r="FK37" i="15"/>
  <c r="FN38" i="15"/>
  <c r="FJ48" i="15"/>
  <c r="FO45" i="15"/>
  <c r="FF39" i="15"/>
  <c r="FF53" i="15" s="1"/>
  <c r="J37" i="18"/>
  <c r="FF45" i="15"/>
  <c r="FM26" i="15"/>
  <c r="G4" i="18"/>
  <c r="FE39" i="15"/>
  <c r="FN45" i="15"/>
  <c r="FH44" i="15"/>
  <c r="FI26" i="15"/>
  <c r="FK26" i="15"/>
  <c r="I96" i="14"/>
  <c r="FE26" i="15"/>
  <c r="FH48" i="15"/>
  <c r="FJ46" i="15"/>
  <c r="FM45" i="15"/>
  <c r="FL29" i="15"/>
  <c r="FL51" i="15" s="1"/>
  <c r="H11" i="6"/>
  <c r="H7" i="6"/>
  <c r="FO44" i="15"/>
  <c r="FO39" i="15"/>
  <c r="FO53" i="15" s="1"/>
  <c r="FG48" i="15"/>
  <c r="FI46" i="15"/>
  <c r="FK45" i="15"/>
  <c r="G17" i="6"/>
  <c r="H17" i="18"/>
  <c r="G17" i="18"/>
  <c r="FD26" i="15"/>
  <c r="FE37" i="15"/>
  <c r="FJ37" i="15"/>
  <c r="FJ26" i="15"/>
  <c r="FM38" i="15"/>
  <c r="FE48" i="15"/>
  <c r="FN37" i="15"/>
  <c r="J30" i="6"/>
  <c r="G38" i="18"/>
  <c r="J17" i="18"/>
  <c r="I30" i="6"/>
  <c r="I17" i="6"/>
  <c r="J66" i="14"/>
  <c r="G56" i="18"/>
  <c r="I37" i="18"/>
  <c r="I5" i="18"/>
  <c r="J5" i="18"/>
  <c r="FE46" i="15"/>
  <c r="FF44" i="15"/>
  <c r="H18" i="18"/>
  <c r="I55" i="18"/>
  <c r="H37" i="18"/>
  <c r="H5" i="18"/>
  <c r="J70" i="18"/>
  <c r="J4" i="18"/>
  <c r="FN44" i="15"/>
  <c r="FH26" i="15"/>
  <c r="I70" i="18"/>
  <c r="H55" i="18"/>
  <c r="G37" i="18"/>
  <c r="G5" i="18"/>
  <c r="FL48" i="15"/>
  <c r="FM46" i="15"/>
  <c r="FG45" i="15"/>
  <c r="J23" i="6"/>
  <c r="J11" i="6"/>
  <c r="J49" i="14"/>
  <c r="J96" i="14"/>
  <c r="I4" i="18"/>
  <c r="I23" i="6"/>
  <c r="FL46" i="15"/>
  <c r="FI48" i="15"/>
  <c r="FJ39" i="15"/>
  <c r="FK38" i="15"/>
  <c r="FM37" i="15"/>
  <c r="FL45" i="15"/>
  <c r="FM29" i="15"/>
  <c r="FM51" i="15" s="1"/>
  <c r="FF26" i="15"/>
  <c r="FK46" i="15"/>
  <c r="FK53" i="15" s="1"/>
  <c r="FI39" i="15"/>
  <c r="FI53" i="15" s="1"/>
  <c r="FN26" i="15"/>
  <c r="FE45" i="15"/>
  <c r="FD44" i="15"/>
  <c r="FE38" i="15"/>
  <c r="FF48" i="15"/>
  <c r="FL26" i="15"/>
  <c r="FH45" i="15"/>
  <c r="FH52" i="15" s="1"/>
  <c r="FO38" i="15"/>
  <c r="FF38" i="15"/>
  <c r="FL39" i="15"/>
  <c r="FK48" i="15"/>
  <c r="FL38" i="15"/>
  <c r="FL52" i="15" s="1"/>
  <c r="FD29" i="15"/>
  <c r="FD51" i="15" s="1"/>
  <c r="H68" i="18"/>
  <c r="G54" i="18"/>
  <c r="H36" i="18"/>
  <c r="G68" i="18"/>
  <c r="H54" i="18"/>
  <c r="J59" i="14"/>
  <c r="J84" i="14"/>
  <c r="J73" i="14"/>
  <c r="G49" i="14"/>
  <c r="G96" i="14"/>
  <c r="H96" i="14"/>
  <c r="G66" i="14"/>
  <c r="G59" i="14"/>
  <c r="G73" i="14"/>
  <c r="I73" i="14"/>
  <c r="G84" i="14"/>
  <c r="H84" i="14"/>
  <c r="H66" i="14"/>
  <c r="I59" i="14"/>
  <c r="H49" i="14"/>
  <c r="I66" i="14"/>
  <c r="I49" i="14"/>
  <c r="H59" i="14"/>
  <c r="H16" i="6"/>
  <c r="J17" i="6"/>
  <c r="G7" i="6"/>
  <c r="G30" i="6"/>
  <c r="G16" i="6"/>
  <c r="G23" i="6"/>
  <c r="FM52" i="15" l="1"/>
  <c r="FH41" i="15"/>
  <c r="FG53" i="15"/>
  <c r="FK41" i="15"/>
  <c r="FK55" i="15" s="1"/>
  <c r="FM53" i="15"/>
  <c r="H69" i="18"/>
  <c r="FI52" i="15"/>
  <c r="I18" i="18"/>
  <c r="FJ41" i="15"/>
  <c r="FN53" i="15"/>
  <c r="J18" i="18"/>
  <c r="FJ53" i="15"/>
  <c r="J69" i="18"/>
  <c r="FL53" i="15"/>
  <c r="FN52" i="15"/>
  <c r="FO52" i="15"/>
  <c r="FE53" i="15"/>
  <c r="FG52" i="15"/>
  <c r="FH53" i="15"/>
  <c r="FE41" i="15"/>
  <c r="FE55" i="15" s="1"/>
  <c r="FM41" i="15"/>
  <c r="FM55" i="15" s="1"/>
  <c r="FH55" i="15"/>
  <c r="FF52" i="15"/>
  <c r="FK52" i="15"/>
  <c r="FJ55" i="15"/>
  <c r="FF41" i="15"/>
  <c r="FF55" i="15" s="1"/>
  <c r="I69" i="18"/>
  <c r="J16" i="18"/>
  <c r="J54" i="18"/>
  <c r="I16" i="18"/>
  <c r="I54" i="18"/>
  <c r="I36" i="18"/>
  <c r="I68" i="18"/>
  <c r="FE52" i="15"/>
  <c r="G36" i="18"/>
  <c r="G16" i="18"/>
  <c r="FI41" i="15"/>
  <c r="FI55" i="15" s="1"/>
  <c r="J68" i="18"/>
  <c r="J36" i="18"/>
  <c r="G18" i="18"/>
  <c r="G69" i="18"/>
  <c r="FL41" i="15"/>
  <c r="FL55" i="15" s="1"/>
  <c r="FG41" i="15"/>
  <c r="FG55" i="15" s="1"/>
  <c r="FN41" i="15"/>
  <c r="FN55" i="15" s="1"/>
  <c r="FO41" i="15"/>
  <c r="FO55" i="15" s="1"/>
  <c r="FD38" i="15" l="1"/>
  <c r="FD39" i="15"/>
  <c r="FD40" i="15"/>
  <c r="O26" i="15"/>
  <c r="W26" i="15"/>
  <c r="AE26" i="15"/>
  <c r="AM26" i="15"/>
  <c r="AU26" i="15"/>
  <c r="AZ26" i="15"/>
  <c r="BC26" i="15"/>
  <c r="BK26" i="15"/>
  <c r="BS26" i="15"/>
  <c r="CA26" i="15"/>
  <c r="CI26" i="15"/>
  <c r="CQ26" i="15"/>
  <c r="CY26" i="15"/>
  <c r="DA26" i="15"/>
  <c r="DG26" i="15"/>
  <c r="DL26" i="15"/>
  <c r="DO26" i="15"/>
  <c r="DW26" i="15"/>
  <c r="EE26" i="15"/>
  <c r="EG26" i="15"/>
  <c r="EM26" i="15"/>
  <c r="EU26" i="15"/>
  <c r="EW26" i="15"/>
  <c r="FC26" i="15"/>
  <c r="FD41" i="15" s="1"/>
  <c r="L26" i="15"/>
  <c r="Q26" i="15"/>
  <c r="V26" i="15"/>
  <c r="Y26" i="15"/>
  <c r="AB26" i="15"/>
  <c r="AD26" i="15"/>
  <c r="AH26" i="15"/>
  <c r="AL26" i="15"/>
  <c r="AO26" i="15"/>
  <c r="AP26" i="15"/>
  <c r="AV26" i="15"/>
  <c r="AX26" i="15"/>
  <c r="BB26" i="15"/>
  <c r="BD26" i="15"/>
  <c r="BH26" i="15"/>
  <c r="BL26" i="15"/>
  <c r="BN26" i="15"/>
  <c r="BP26" i="15"/>
  <c r="BU26" i="15"/>
  <c r="BX26" i="15"/>
  <c r="CB26" i="15"/>
  <c r="CC26" i="15"/>
  <c r="CH26" i="15"/>
  <c r="CK26" i="15"/>
  <c r="CN26" i="15"/>
  <c r="CP26" i="15"/>
  <c r="CT26" i="15"/>
  <c r="CX26" i="15"/>
  <c r="DB26" i="15"/>
  <c r="DH26" i="15"/>
  <c r="DJ26" i="15"/>
  <c r="DN26" i="15"/>
  <c r="DP26" i="15"/>
  <c r="DT26" i="15"/>
  <c r="DX26" i="15"/>
  <c r="DZ26" i="15"/>
  <c r="EB26" i="15"/>
  <c r="EJ26" i="15"/>
  <c r="EN26" i="15"/>
  <c r="EO26" i="15"/>
  <c r="ET26" i="15"/>
  <c r="EZ26" i="15"/>
  <c r="FB26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X29" i="15"/>
  <c r="AY29" i="15"/>
  <c r="AZ29" i="15"/>
  <c r="BA29" i="15"/>
  <c r="BB29" i="15"/>
  <c r="BC29" i="15"/>
  <c r="BD29" i="15"/>
  <c r="BE29" i="15"/>
  <c r="BF29" i="15"/>
  <c r="BG29" i="15"/>
  <c r="BH29" i="15"/>
  <c r="BI29" i="15"/>
  <c r="BJ29" i="15"/>
  <c r="BK29" i="15"/>
  <c r="BL29" i="15"/>
  <c r="BM29" i="15"/>
  <c r="BN29" i="15"/>
  <c r="BO29" i="15"/>
  <c r="BP29" i="15"/>
  <c r="BQ29" i="15"/>
  <c r="BR29" i="15"/>
  <c r="BS29" i="15"/>
  <c r="BT29" i="15"/>
  <c r="BU29" i="15"/>
  <c r="BV29" i="15"/>
  <c r="BW29" i="15"/>
  <c r="BX29" i="15"/>
  <c r="BY29" i="15"/>
  <c r="BZ29" i="15"/>
  <c r="CA29" i="15"/>
  <c r="CB29" i="15"/>
  <c r="CC29" i="15"/>
  <c r="CD29" i="15"/>
  <c r="CE29" i="15"/>
  <c r="CF29" i="15"/>
  <c r="CG29" i="15"/>
  <c r="CH29" i="15"/>
  <c r="CI29" i="15"/>
  <c r="CJ29" i="15"/>
  <c r="CK29" i="15"/>
  <c r="CL29" i="15"/>
  <c r="CM29" i="15"/>
  <c r="CN29" i="15"/>
  <c r="CO29" i="15"/>
  <c r="CP29" i="15"/>
  <c r="CQ29" i="15"/>
  <c r="CR29" i="15"/>
  <c r="CS29" i="15"/>
  <c r="CT29" i="15"/>
  <c r="CU29" i="15"/>
  <c r="CV29" i="15"/>
  <c r="CW29" i="15"/>
  <c r="CX29" i="15"/>
  <c r="CY29" i="15"/>
  <c r="CZ29" i="15"/>
  <c r="DA29" i="15"/>
  <c r="DB29" i="15"/>
  <c r="DC29" i="15"/>
  <c r="DD29" i="15"/>
  <c r="DE29" i="15"/>
  <c r="DF29" i="15"/>
  <c r="DG29" i="15"/>
  <c r="DH29" i="15"/>
  <c r="DI29" i="15"/>
  <c r="DJ29" i="15"/>
  <c r="DK29" i="15"/>
  <c r="DL29" i="15"/>
  <c r="DM29" i="15"/>
  <c r="DN29" i="15"/>
  <c r="DO29" i="15"/>
  <c r="DP29" i="15"/>
  <c r="DQ29" i="15"/>
  <c r="DR29" i="15"/>
  <c r="DS29" i="15"/>
  <c r="DT29" i="15"/>
  <c r="DU29" i="15"/>
  <c r="DV29" i="15"/>
  <c r="DW29" i="15"/>
  <c r="DX29" i="15"/>
  <c r="DY29" i="15"/>
  <c r="DZ29" i="15"/>
  <c r="EA29" i="15"/>
  <c r="EB29" i="15"/>
  <c r="EC29" i="15"/>
  <c r="ED29" i="15"/>
  <c r="EE29" i="15"/>
  <c r="EF29" i="15"/>
  <c r="EG29" i="15"/>
  <c r="EH29" i="15"/>
  <c r="EI29" i="15"/>
  <c r="EJ29" i="15"/>
  <c r="EK29" i="15"/>
  <c r="EL29" i="15"/>
  <c r="EM29" i="15"/>
  <c r="EN29" i="15"/>
  <c r="EO29" i="15"/>
  <c r="EP29" i="15"/>
  <c r="EQ29" i="15"/>
  <c r="ER29" i="15"/>
  <c r="ES29" i="15"/>
  <c r="ET29" i="15"/>
  <c r="EU29" i="15"/>
  <c r="EV29" i="15"/>
  <c r="EW29" i="15"/>
  <c r="EX29" i="15"/>
  <c r="EY29" i="15"/>
  <c r="EZ29" i="15"/>
  <c r="FA29" i="15"/>
  <c r="FB29" i="15"/>
  <c r="FC29" i="15"/>
  <c r="FD45" i="15"/>
  <c r="FD46" i="15"/>
  <c r="FD47" i="15"/>
  <c r="FD48" i="15"/>
  <c r="H26" i="15"/>
  <c r="I26" i="15"/>
  <c r="E29" i="15"/>
  <c r="F29" i="15"/>
  <c r="G29" i="15"/>
  <c r="H29" i="15"/>
  <c r="I29" i="15"/>
  <c r="FD55" i="15" l="1"/>
  <c r="FD54" i="15"/>
  <c r="FA26" i="15"/>
  <c r="ES26" i="15"/>
  <c r="EK26" i="15"/>
  <c r="EC26" i="15"/>
  <c r="DU26" i="15"/>
  <c r="DM26" i="15"/>
  <c r="DE26" i="15"/>
  <c r="CW26" i="15"/>
  <c r="CO26" i="15"/>
  <c r="CG26" i="15"/>
  <c r="BY26" i="15"/>
  <c r="BQ26" i="15"/>
  <c r="BI26" i="15"/>
  <c r="BA26" i="15"/>
  <c r="AS26" i="15"/>
  <c r="AK26" i="15"/>
  <c r="AC26" i="15"/>
  <c r="U26" i="15"/>
  <c r="M26" i="15"/>
  <c r="EY26" i="15"/>
  <c r="EQ26" i="15"/>
  <c r="EI26" i="15"/>
  <c r="EA26" i="15"/>
  <c r="DS26" i="15"/>
  <c r="DK26" i="15"/>
  <c r="DC26" i="15"/>
  <c r="CU26" i="15"/>
  <c r="CM26" i="15"/>
  <c r="CE26" i="15"/>
  <c r="BW26" i="15"/>
  <c r="BO26" i="15"/>
  <c r="BG26" i="15"/>
  <c r="AY26" i="15"/>
  <c r="AQ26" i="15"/>
  <c r="AI26" i="15"/>
  <c r="AA26" i="15"/>
  <c r="S26" i="15"/>
  <c r="K26" i="15"/>
  <c r="DY26" i="15"/>
  <c r="DQ26" i="15"/>
  <c r="DI26" i="15"/>
  <c r="CS26" i="15"/>
  <c r="BM26" i="15"/>
  <c r="BE26" i="15"/>
  <c r="AW26" i="15"/>
  <c r="AG26" i="15"/>
  <c r="FD52" i="15"/>
  <c r="EX26" i="15"/>
  <c r="EP26" i="15"/>
  <c r="EH26" i="15"/>
  <c r="DR26" i="15"/>
  <c r="CL26" i="15"/>
  <c r="CD26" i="15"/>
  <c r="BV26" i="15"/>
  <c r="BF26" i="15"/>
  <c r="Z26" i="15"/>
  <c r="R26" i="15"/>
  <c r="J26" i="15"/>
  <c r="EV26" i="15"/>
  <c r="EF26" i="15"/>
  <c r="CZ26" i="15"/>
  <c r="CR26" i="15"/>
  <c r="CJ26" i="15"/>
  <c r="BT26" i="15"/>
  <c r="AN26" i="15"/>
  <c r="AF26" i="15"/>
  <c r="X26" i="15"/>
  <c r="P26" i="15"/>
  <c r="EL26" i="15"/>
  <c r="ED26" i="15"/>
  <c r="DV26" i="15"/>
  <c r="DF26" i="15"/>
  <c r="BZ26" i="15"/>
  <c r="BR26" i="15"/>
  <c r="BJ26" i="15"/>
  <c r="AT26" i="15"/>
  <c r="N26" i="15"/>
  <c r="F26" i="15"/>
  <c r="FD53" i="15"/>
  <c r="ER26" i="15"/>
  <c r="DD26" i="15"/>
  <c r="CV26" i="15"/>
  <c r="CF26" i="15"/>
  <c r="AR26" i="15"/>
  <c r="AJ26" i="15"/>
  <c r="T26" i="15"/>
  <c r="E26" i="15"/>
  <c r="G26" i="15"/>
  <c r="C44" i="11" l="1"/>
  <c r="C42" i="11"/>
  <c r="L40" i="11"/>
  <c r="K27" i="6"/>
  <c r="C43" i="11" l="1"/>
  <c r="C45" i="11"/>
  <c r="E12" i="21" l="1"/>
  <c r="F12" i="21"/>
  <c r="G12" i="21"/>
  <c r="H12" i="21"/>
  <c r="D12" i="21"/>
  <c r="E5" i="21"/>
  <c r="F5" i="21"/>
  <c r="G5" i="21"/>
  <c r="H5" i="21"/>
  <c r="D5" i="21"/>
  <c r="E21" i="21"/>
  <c r="F21" i="21"/>
  <c r="G21" i="21"/>
  <c r="H21" i="21"/>
  <c r="E16" i="21"/>
  <c r="F16" i="21"/>
  <c r="G16" i="21"/>
  <c r="H16" i="21"/>
  <c r="E11" i="21"/>
  <c r="F11" i="21"/>
  <c r="G11" i="21"/>
  <c r="H11" i="21"/>
  <c r="E4" i="21"/>
  <c r="F4" i="21"/>
  <c r="G4" i="21"/>
  <c r="H4" i="21"/>
  <c r="D21" i="21"/>
  <c r="D16" i="21"/>
  <c r="D11" i="21"/>
  <c r="D4" i="21"/>
  <c r="C14" i="20" l="1"/>
  <c r="C6" i="20"/>
  <c r="C13" i="20" s="1"/>
  <c r="C18" i="20" s="1"/>
  <c r="C23" i="20" s="1"/>
  <c r="P38" i="15" l="1"/>
  <c r="X38" i="15"/>
  <c r="AJ38" i="15"/>
  <c r="AV38" i="15"/>
  <c r="BD38" i="15"/>
  <c r="BP38" i="15"/>
  <c r="CB38" i="15"/>
  <c r="CJ38" i="15"/>
  <c r="CV38" i="15"/>
  <c r="DH38" i="15"/>
  <c r="DP38" i="15"/>
  <c r="EB38" i="15"/>
  <c r="EN38" i="15"/>
  <c r="J39" i="15"/>
  <c r="V39" i="15"/>
  <c r="AD39" i="15"/>
  <c r="AH39" i="15"/>
  <c r="AP39" i="15"/>
  <c r="BB39" i="15"/>
  <c r="BJ39" i="15"/>
  <c r="BN39" i="15"/>
  <c r="BV39" i="15"/>
  <c r="CL39" i="15"/>
  <c r="CS39" i="15"/>
  <c r="CT39" i="15"/>
  <c r="CX39" i="15"/>
  <c r="DA39" i="15"/>
  <c r="DF39" i="15"/>
  <c r="DV39" i="15"/>
  <c r="ED39" i="15"/>
  <c r="EG39" i="15"/>
  <c r="EO39" i="15"/>
  <c r="FB39" i="15"/>
  <c r="G40" i="15"/>
  <c r="O40" i="15"/>
  <c r="W40" i="15"/>
  <c r="AB40" i="15"/>
  <c r="AF40" i="15"/>
  <c r="AM40" i="15"/>
  <c r="AN40" i="15"/>
  <c r="AU40" i="15"/>
  <c r="BC40" i="15"/>
  <c r="BL40" i="15"/>
  <c r="BS40" i="15"/>
  <c r="CA40" i="15"/>
  <c r="CI40" i="15"/>
  <c r="CJ40" i="15"/>
  <c r="CY40" i="15"/>
  <c r="DG40" i="15"/>
  <c r="DH40" i="15"/>
  <c r="DO40" i="15"/>
  <c r="DP40" i="15"/>
  <c r="EE40" i="15"/>
  <c r="EF40" i="15"/>
  <c r="EM40" i="15"/>
  <c r="EN40" i="15"/>
  <c r="EU40" i="15"/>
  <c r="G45" i="15"/>
  <c r="AE45" i="15"/>
  <c r="BC45" i="15"/>
  <c r="BK45" i="15"/>
  <c r="BS45" i="15"/>
  <c r="CI45" i="15"/>
  <c r="CQ45" i="15"/>
  <c r="DG45" i="15"/>
  <c r="DO45" i="15"/>
  <c r="DW45" i="15"/>
  <c r="EE45" i="15"/>
  <c r="EM45" i="15"/>
  <c r="EU45" i="15"/>
  <c r="FC45" i="15"/>
  <c r="M46" i="15"/>
  <c r="U46" i="15"/>
  <c r="AC46" i="15"/>
  <c r="AK46" i="15"/>
  <c r="AS46" i="15"/>
  <c r="BA46" i="15"/>
  <c r="BI46" i="15"/>
  <c r="BY46" i="15"/>
  <c r="CG46" i="15"/>
  <c r="CW46" i="15"/>
  <c r="DE46" i="15"/>
  <c r="DU46" i="15"/>
  <c r="EC46" i="15"/>
  <c r="EK46" i="15"/>
  <c r="ES46" i="15"/>
  <c r="K47" i="15"/>
  <c r="V47" i="15"/>
  <c r="AA47" i="15"/>
  <c r="BO47" i="15"/>
  <c r="CE47" i="15"/>
  <c r="EA47" i="15"/>
  <c r="ER47" i="15"/>
  <c r="EZ47" i="15"/>
  <c r="G48" i="15"/>
  <c r="AB38" i="15"/>
  <c r="BH38" i="15"/>
  <c r="CN38" i="15"/>
  <c r="DT38" i="15"/>
  <c r="EV38" i="15"/>
  <c r="EZ38" i="15"/>
  <c r="CD39" i="15"/>
  <c r="CK39" i="15"/>
  <c r="DQ39" i="15"/>
  <c r="EW39" i="15"/>
  <c r="AE40" i="15"/>
  <c r="AV40" i="15"/>
  <c r="BD40" i="15"/>
  <c r="BK40" i="15"/>
  <c r="BT40" i="15"/>
  <c r="CB40" i="15"/>
  <c r="CQ40" i="15"/>
  <c r="CR40" i="15"/>
  <c r="CZ40" i="15"/>
  <c r="DW40" i="15"/>
  <c r="DX40" i="15"/>
  <c r="EV40" i="15"/>
  <c r="FC40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AF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15"/>
  <c r="AS44" i="15"/>
  <c r="AT44" i="15"/>
  <c r="AU44" i="15"/>
  <c r="AV44" i="15"/>
  <c r="AW44" i="15"/>
  <c r="AX44" i="15"/>
  <c r="AY44" i="15"/>
  <c r="AZ44" i="15"/>
  <c r="BA44" i="15"/>
  <c r="BB44" i="15"/>
  <c r="BC44" i="15"/>
  <c r="BD44" i="15"/>
  <c r="BE44" i="15"/>
  <c r="BF44" i="15"/>
  <c r="BG44" i="15"/>
  <c r="BH44" i="15"/>
  <c r="BI44" i="15"/>
  <c r="BJ44" i="15"/>
  <c r="BK44" i="15"/>
  <c r="BL44" i="15"/>
  <c r="BM44" i="15"/>
  <c r="BN44" i="15"/>
  <c r="BO44" i="15"/>
  <c r="BP44" i="15"/>
  <c r="BQ44" i="15"/>
  <c r="BR44" i="15"/>
  <c r="BS44" i="15"/>
  <c r="BT44" i="15"/>
  <c r="BU44" i="15"/>
  <c r="BV44" i="15"/>
  <c r="BW44" i="15"/>
  <c r="BX44" i="15"/>
  <c r="BY44" i="15"/>
  <c r="BZ44" i="15"/>
  <c r="CA44" i="15"/>
  <c r="CB44" i="15"/>
  <c r="CC44" i="15"/>
  <c r="CD44" i="15"/>
  <c r="CE44" i="15"/>
  <c r="CF44" i="15"/>
  <c r="CG44" i="15"/>
  <c r="CH44" i="15"/>
  <c r="CI44" i="15"/>
  <c r="CJ44" i="15"/>
  <c r="CK44" i="15"/>
  <c r="CL44" i="15"/>
  <c r="CM44" i="15"/>
  <c r="CN44" i="15"/>
  <c r="CO44" i="15"/>
  <c r="CP44" i="15"/>
  <c r="CQ44" i="15"/>
  <c r="CR44" i="15"/>
  <c r="CS44" i="15"/>
  <c r="CT44" i="15"/>
  <c r="CU44" i="15"/>
  <c r="CV44" i="15"/>
  <c r="CW44" i="15"/>
  <c r="CX44" i="15"/>
  <c r="CY44" i="15"/>
  <c r="CZ44" i="15"/>
  <c r="DA44" i="15"/>
  <c r="DB44" i="15"/>
  <c r="DC44" i="15"/>
  <c r="DD44" i="15"/>
  <c r="DE44" i="15"/>
  <c r="DF44" i="15"/>
  <c r="DG44" i="15"/>
  <c r="DH44" i="15"/>
  <c r="DI44" i="15"/>
  <c r="DJ44" i="15"/>
  <c r="DK44" i="15"/>
  <c r="DL44" i="15"/>
  <c r="DM44" i="15"/>
  <c r="DN44" i="15"/>
  <c r="DO44" i="15"/>
  <c r="DP44" i="15"/>
  <c r="DQ44" i="15"/>
  <c r="DR44" i="15"/>
  <c r="DS44" i="15"/>
  <c r="DT44" i="15"/>
  <c r="DU44" i="15"/>
  <c r="DV44" i="15"/>
  <c r="DW44" i="15"/>
  <c r="DX44" i="15"/>
  <c r="DY44" i="15"/>
  <c r="DZ44" i="15"/>
  <c r="EA44" i="15"/>
  <c r="EB44" i="15"/>
  <c r="EC44" i="15"/>
  <c r="ED44" i="15"/>
  <c r="EE44" i="15"/>
  <c r="EF44" i="15"/>
  <c r="EG44" i="15"/>
  <c r="EH44" i="15"/>
  <c r="EI44" i="15"/>
  <c r="EJ44" i="15"/>
  <c r="EK44" i="15"/>
  <c r="EL44" i="15"/>
  <c r="EM44" i="15"/>
  <c r="EN44" i="15"/>
  <c r="EO44" i="15"/>
  <c r="EP44" i="15"/>
  <c r="EQ44" i="15"/>
  <c r="ER44" i="15"/>
  <c r="ES44" i="15"/>
  <c r="ET44" i="15"/>
  <c r="EU44" i="15"/>
  <c r="EV44" i="15"/>
  <c r="EW44" i="15"/>
  <c r="EX44" i="15"/>
  <c r="EY44" i="15"/>
  <c r="EZ44" i="15"/>
  <c r="FA44" i="15"/>
  <c r="FB44" i="15"/>
  <c r="FC44" i="15"/>
  <c r="AQ45" i="15"/>
  <c r="EQ45" i="15"/>
  <c r="O47" i="15"/>
  <c r="BQ47" i="15"/>
  <c r="DG47" i="15"/>
  <c r="EU47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X51" i="15"/>
  <c r="Y51" i="15"/>
  <c r="Z51" i="15"/>
  <c r="AA51" i="15"/>
  <c r="AB51" i="15"/>
  <c r="AC51" i="15"/>
  <c r="AD51" i="15"/>
  <c r="AE51" i="15"/>
  <c r="AF51" i="15"/>
  <c r="AG51" i="15"/>
  <c r="AH51" i="15"/>
  <c r="AI51" i="15"/>
  <c r="AJ51" i="15"/>
  <c r="AK51" i="15"/>
  <c r="AL51" i="15"/>
  <c r="AM51" i="15"/>
  <c r="AN51" i="15"/>
  <c r="AO51" i="15"/>
  <c r="AP51" i="15"/>
  <c r="AQ51" i="15"/>
  <c r="AR51" i="15"/>
  <c r="AS51" i="15"/>
  <c r="AT51" i="15"/>
  <c r="AU51" i="15"/>
  <c r="AV51" i="15"/>
  <c r="AW51" i="15"/>
  <c r="AX51" i="15"/>
  <c r="AY51" i="15"/>
  <c r="AZ51" i="15"/>
  <c r="BA51" i="15"/>
  <c r="BB51" i="15"/>
  <c r="BC51" i="15"/>
  <c r="BD51" i="15"/>
  <c r="BE51" i="15"/>
  <c r="BF51" i="15"/>
  <c r="BG51" i="15"/>
  <c r="BH51" i="15"/>
  <c r="BI51" i="15"/>
  <c r="BJ51" i="15"/>
  <c r="BK51" i="15"/>
  <c r="BL51" i="15"/>
  <c r="BM51" i="15"/>
  <c r="BN51" i="15"/>
  <c r="BO51" i="15"/>
  <c r="BP51" i="15"/>
  <c r="BQ51" i="15"/>
  <c r="BR51" i="15"/>
  <c r="BS51" i="15"/>
  <c r="BT51" i="15"/>
  <c r="BU51" i="15"/>
  <c r="BV51" i="15"/>
  <c r="BW51" i="15"/>
  <c r="BX51" i="15"/>
  <c r="BY51" i="15"/>
  <c r="BZ51" i="15"/>
  <c r="CA51" i="15"/>
  <c r="CB51" i="15"/>
  <c r="CC51" i="15"/>
  <c r="CD51" i="15"/>
  <c r="CE51" i="15"/>
  <c r="CF51" i="15"/>
  <c r="CG51" i="15"/>
  <c r="CH51" i="15"/>
  <c r="CI51" i="15"/>
  <c r="CJ51" i="15"/>
  <c r="CK51" i="15"/>
  <c r="CL51" i="15"/>
  <c r="CM51" i="15"/>
  <c r="CN51" i="15"/>
  <c r="CO51" i="15"/>
  <c r="CP51" i="15"/>
  <c r="CQ51" i="15"/>
  <c r="CR51" i="15"/>
  <c r="CS51" i="15"/>
  <c r="CT51" i="15"/>
  <c r="CU51" i="15"/>
  <c r="CV51" i="15"/>
  <c r="CW51" i="15"/>
  <c r="CX51" i="15"/>
  <c r="CY51" i="15"/>
  <c r="CZ51" i="15"/>
  <c r="DA51" i="15"/>
  <c r="DB51" i="15"/>
  <c r="DC51" i="15"/>
  <c r="DD51" i="15"/>
  <c r="DE51" i="15"/>
  <c r="DF51" i="15"/>
  <c r="DG51" i="15"/>
  <c r="DH51" i="15"/>
  <c r="DI51" i="15"/>
  <c r="DJ51" i="15"/>
  <c r="DK51" i="15"/>
  <c r="DL51" i="15"/>
  <c r="DM51" i="15"/>
  <c r="DN51" i="15"/>
  <c r="DO51" i="15"/>
  <c r="DP51" i="15"/>
  <c r="DQ51" i="15"/>
  <c r="DR51" i="15"/>
  <c r="DS51" i="15"/>
  <c r="DT51" i="15"/>
  <c r="DU51" i="15"/>
  <c r="DV51" i="15"/>
  <c r="DW51" i="15"/>
  <c r="DX51" i="15"/>
  <c r="DY51" i="15"/>
  <c r="DZ51" i="15"/>
  <c r="EA51" i="15"/>
  <c r="EB51" i="15"/>
  <c r="EC51" i="15"/>
  <c r="ED51" i="15"/>
  <c r="EE51" i="15"/>
  <c r="EF51" i="15"/>
  <c r="EG51" i="15"/>
  <c r="EH51" i="15"/>
  <c r="EI51" i="15"/>
  <c r="EJ51" i="15"/>
  <c r="EK51" i="15"/>
  <c r="EL51" i="15"/>
  <c r="EM51" i="15"/>
  <c r="EN51" i="15"/>
  <c r="EO51" i="15"/>
  <c r="EP51" i="15"/>
  <c r="EQ51" i="15"/>
  <c r="ER51" i="15"/>
  <c r="ES51" i="15"/>
  <c r="ET51" i="15"/>
  <c r="EU51" i="15"/>
  <c r="EV51" i="15"/>
  <c r="EW51" i="15"/>
  <c r="EX51" i="15"/>
  <c r="EY51" i="15"/>
  <c r="EZ51" i="15"/>
  <c r="FA51" i="15"/>
  <c r="FB51" i="15"/>
  <c r="FC51" i="15"/>
  <c r="E51" i="15"/>
  <c r="E44" i="15"/>
  <c r="F38" i="15"/>
  <c r="F45" i="15"/>
  <c r="N5" i="15"/>
  <c r="O5" i="15"/>
  <c r="M5" i="15"/>
  <c r="F52" i="15" l="1"/>
  <c r="BF47" i="15"/>
  <c r="T40" i="15"/>
  <c r="EY40" i="15"/>
  <c r="EQ40" i="15"/>
  <c r="EI40" i="15"/>
  <c r="EA40" i="15"/>
  <c r="EA54" i="15" s="1"/>
  <c r="DS40" i="15"/>
  <c r="DK40" i="15"/>
  <c r="DC40" i="15"/>
  <c r="CU40" i="15"/>
  <c r="CM40" i="15"/>
  <c r="CE40" i="15"/>
  <c r="CE54" i="15" s="1"/>
  <c r="BW40" i="15"/>
  <c r="BO40" i="15"/>
  <c r="BO54" i="15" s="1"/>
  <c r="BG40" i="15"/>
  <c r="AY40" i="15"/>
  <c r="AQ40" i="15"/>
  <c r="AI40" i="15"/>
  <c r="AA40" i="15"/>
  <c r="S40" i="15"/>
  <c r="K40" i="15"/>
  <c r="K54" i="15" s="1"/>
  <c r="FA39" i="15"/>
  <c r="ES39" i="15"/>
  <c r="ES53" i="15" s="1"/>
  <c r="EK39" i="15"/>
  <c r="EC39" i="15"/>
  <c r="DU39" i="15"/>
  <c r="DM39" i="15"/>
  <c r="DE39" i="15"/>
  <c r="DE53" i="15" s="1"/>
  <c r="CW39" i="15"/>
  <c r="CW53" i="15" s="1"/>
  <c r="CO39" i="15"/>
  <c r="CG39" i="15"/>
  <c r="CG53" i="15" s="1"/>
  <c r="BY39" i="15"/>
  <c r="BY53" i="15" s="1"/>
  <c r="BQ39" i="15"/>
  <c r="BI39" i="15"/>
  <c r="BA39" i="15"/>
  <c r="BA53" i="15" s="1"/>
  <c r="AS39" i="15"/>
  <c r="AK39" i="15"/>
  <c r="AK53" i="15" s="1"/>
  <c r="AC39" i="15"/>
  <c r="AC53" i="15" s="1"/>
  <c r="U39" i="15"/>
  <c r="U53" i="15" s="1"/>
  <c r="M39" i="15"/>
  <c r="M53" i="15" s="1"/>
  <c r="FC38" i="15"/>
  <c r="EU38" i="15"/>
  <c r="EM38" i="15"/>
  <c r="EM52" i="15" s="1"/>
  <c r="EE38" i="15"/>
  <c r="EE52" i="15" s="1"/>
  <c r="DW38" i="15"/>
  <c r="DW52" i="15" s="1"/>
  <c r="DO38" i="15"/>
  <c r="DO52" i="15" s="1"/>
  <c r="DG38" i="15"/>
  <c r="DG52" i="15" s="1"/>
  <c r="CY38" i="15"/>
  <c r="CQ38" i="15"/>
  <c r="CI38" i="15"/>
  <c r="CI52" i="15" s="1"/>
  <c r="L40" i="15"/>
  <c r="ET39" i="15"/>
  <c r="EL39" i="15"/>
  <c r="DW47" i="15"/>
  <c r="DW54" i="15" s="1"/>
  <c r="CY47" i="15"/>
  <c r="CY54" i="15" s="1"/>
  <c r="CI47" i="15"/>
  <c r="BC47" i="15"/>
  <c r="AU47" i="15"/>
  <c r="AE47" i="15"/>
  <c r="EW46" i="15"/>
  <c r="EW53" i="15" s="1"/>
  <c r="DQ46" i="15"/>
  <c r="DQ53" i="15" s="1"/>
  <c r="CS46" i="15"/>
  <c r="CS53" i="15" s="1"/>
  <c r="CC46" i="15"/>
  <c r="BM46" i="15"/>
  <c r="AO46" i="15"/>
  <c r="Y46" i="15"/>
  <c r="I46" i="15"/>
  <c r="EA45" i="15"/>
  <c r="DC45" i="15"/>
  <c r="CE45" i="15"/>
  <c r="BO45" i="15"/>
  <c r="AY45" i="15"/>
  <c r="AA45" i="15"/>
  <c r="BU39" i="15"/>
  <c r="DN39" i="15"/>
  <c r="CA38" i="15"/>
  <c r="BS38" i="15"/>
  <c r="BS52" i="15" s="1"/>
  <c r="BK38" i="15"/>
  <c r="BK52" i="15" s="1"/>
  <c r="BC38" i="15"/>
  <c r="BC52" i="15" s="1"/>
  <c r="AU38" i="15"/>
  <c r="AM38" i="15"/>
  <c r="AE38" i="15"/>
  <c r="AE52" i="15" s="1"/>
  <c r="W38" i="15"/>
  <c r="O38" i="15"/>
  <c r="G38" i="15"/>
  <c r="G52" i="15" s="1"/>
  <c r="S45" i="15"/>
  <c r="N11" i="15"/>
  <c r="E39" i="15"/>
  <c r="BT48" i="15"/>
  <c r="BP48" i="15"/>
  <c r="BL48" i="15"/>
  <c r="BH48" i="15"/>
  <c r="BD48" i="15"/>
  <c r="AZ48" i="15"/>
  <c r="AV48" i="15"/>
  <c r="AR48" i="15"/>
  <c r="AN48" i="15"/>
  <c r="AJ48" i="15"/>
  <c r="AF48" i="15"/>
  <c r="AB48" i="15"/>
  <c r="X48" i="15"/>
  <c r="T48" i="15"/>
  <c r="P48" i="15"/>
  <c r="L48" i="15"/>
  <c r="BS48" i="15"/>
  <c r="AU48" i="15"/>
  <c r="FC47" i="15"/>
  <c r="FC54" i="15" s="1"/>
  <c r="EY47" i="15"/>
  <c r="EY54" i="15" s="1"/>
  <c r="EQ47" i="15"/>
  <c r="EQ54" i="15" s="1"/>
  <c r="EM47" i="15"/>
  <c r="EM54" i="15" s="1"/>
  <c r="EI47" i="15"/>
  <c r="EE47" i="15"/>
  <c r="DS47" i="15"/>
  <c r="DO47" i="15"/>
  <c r="DO54" i="15" s="1"/>
  <c r="DK47" i="15"/>
  <c r="DK54" i="15" s="1"/>
  <c r="DC47" i="15"/>
  <c r="DC54" i="15" s="1"/>
  <c r="CU47" i="15"/>
  <c r="CQ47" i="15"/>
  <c r="CQ54" i="15" s="1"/>
  <c r="CM47" i="15"/>
  <c r="CA47" i="15"/>
  <c r="BW47" i="15"/>
  <c r="BS47" i="15"/>
  <c r="BK47" i="15"/>
  <c r="BK54" i="15" s="1"/>
  <c r="AY47" i="15"/>
  <c r="AY54" i="15" s="1"/>
  <c r="AQ47" i="15"/>
  <c r="AQ54" i="15" s="1"/>
  <c r="AM47" i="15"/>
  <c r="AM54" i="15" s="1"/>
  <c r="AI47" i="15"/>
  <c r="AI54" i="15" s="1"/>
  <c r="S47" i="15"/>
  <c r="G47" i="15"/>
  <c r="FA46" i="15"/>
  <c r="EO46" i="15"/>
  <c r="EO53" i="15" s="1"/>
  <c r="EG46" i="15"/>
  <c r="EG53" i="15" s="1"/>
  <c r="DY46" i="15"/>
  <c r="DM46" i="15"/>
  <c r="DI46" i="15"/>
  <c r="DA46" i="15"/>
  <c r="CO46" i="15"/>
  <c r="CK46" i="15"/>
  <c r="BU46" i="15"/>
  <c r="BQ46" i="15"/>
  <c r="BQ53" i="15" s="1"/>
  <c r="BE46" i="15"/>
  <c r="AW46" i="15"/>
  <c r="AG46" i="15"/>
  <c r="Q46" i="15"/>
  <c r="EY45" i="15"/>
  <c r="EI45" i="15"/>
  <c r="DS45" i="15"/>
  <c r="DK45" i="15"/>
  <c r="CY45" i="15"/>
  <c r="CU45" i="15"/>
  <c r="CM45" i="15"/>
  <c r="CA45" i="15"/>
  <c r="BW45" i="15"/>
  <c r="BG45" i="15"/>
  <c r="AU45" i="15"/>
  <c r="AM45" i="15"/>
  <c r="AI45" i="15"/>
  <c r="W45" i="15"/>
  <c r="O45" i="15"/>
  <c r="K45" i="15"/>
  <c r="H48" i="15"/>
  <c r="EV47" i="15"/>
  <c r="EN47" i="15"/>
  <c r="EN54" i="15" s="1"/>
  <c r="EJ47" i="15"/>
  <c r="EF47" i="15"/>
  <c r="EF54" i="15" s="1"/>
  <c r="EB47" i="15"/>
  <c r="DX47" i="15"/>
  <c r="DX54" i="15" s="1"/>
  <c r="DT47" i="15"/>
  <c r="DP47" i="15"/>
  <c r="DL47" i="15"/>
  <c r="DH47" i="15"/>
  <c r="DH54" i="15" s="1"/>
  <c r="DD47" i="15"/>
  <c r="CZ47" i="15"/>
  <c r="CZ54" i="15" s="1"/>
  <c r="CV47" i="15"/>
  <c r="CR47" i="15"/>
  <c r="CR54" i="15" s="1"/>
  <c r="CN47" i="15"/>
  <c r="CJ47" i="15"/>
  <c r="CF47" i="15"/>
  <c r="CB47" i="15"/>
  <c r="CB54" i="15" s="1"/>
  <c r="BX47" i="15"/>
  <c r="BT47" i="15"/>
  <c r="BT54" i="15" s="1"/>
  <c r="BP47" i="15"/>
  <c r="BL47" i="15"/>
  <c r="BL54" i="15" s="1"/>
  <c r="BH47" i="15"/>
  <c r="BD47" i="15"/>
  <c r="AZ47" i="15"/>
  <c r="AV47" i="15"/>
  <c r="AV54" i="15" s="1"/>
  <c r="AR47" i="15"/>
  <c r="AN47" i="15"/>
  <c r="AN54" i="15" s="1"/>
  <c r="AJ47" i="15"/>
  <c r="AF47" i="15"/>
  <c r="AF54" i="15" s="1"/>
  <c r="AB47" i="15"/>
  <c r="AB54" i="15" s="1"/>
  <c r="X47" i="15"/>
  <c r="T47" i="15"/>
  <c r="P47" i="15"/>
  <c r="L47" i="15"/>
  <c r="L54" i="15" s="1"/>
  <c r="H47" i="15"/>
  <c r="FB46" i="15"/>
  <c r="FB53" i="15" s="1"/>
  <c r="EX46" i="15"/>
  <c r="ET46" i="15"/>
  <c r="EP46" i="15"/>
  <c r="EL46" i="15"/>
  <c r="EH46" i="15"/>
  <c r="ED46" i="15"/>
  <c r="ED53" i="15" s="1"/>
  <c r="DZ46" i="15"/>
  <c r="DV46" i="15"/>
  <c r="DV53" i="15" s="1"/>
  <c r="DR46" i="15"/>
  <c r="DN46" i="15"/>
  <c r="DN53" i="15" s="1"/>
  <c r="DJ46" i="15"/>
  <c r="DF46" i="15"/>
  <c r="DF53" i="15" s="1"/>
  <c r="DB46" i="15"/>
  <c r="CX46" i="15"/>
  <c r="CX53" i="15" s="1"/>
  <c r="CT46" i="15"/>
  <c r="CT53" i="15" s="1"/>
  <c r="CP46" i="15"/>
  <c r="CL46" i="15"/>
  <c r="CL53" i="15" s="1"/>
  <c r="CH46" i="15"/>
  <c r="CD46" i="15"/>
  <c r="CD53" i="15" s="1"/>
  <c r="BZ46" i="15"/>
  <c r="BV46" i="15"/>
  <c r="BV53" i="15" s="1"/>
  <c r="BR46" i="15"/>
  <c r="BN46" i="15"/>
  <c r="BN53" i="15" s="1"/>
  <c r="BJ46" i="15"/>
  <c r="BJ53" i="15" s="1"/>
  <c r="BF46" i="15"/>
  <c r="BB46" i="15"/>
  <c r="BB53" i="15" s="1"/>
  <c r="AX46" i="15"/>
  <c r="AT46" i="15"/>
  <c r="AP46" i="15"/>
  <c r="AP53" i="15" s="1"/>
  <c r="AL46" i="15"/>
  <c r="AH46" i="15"/>
  <c r="AH53" i="15" s="1"/>
  <c r="AD46" i="15"/>
  <c r="AD53" i="15" s="1"/>
  <c r="Z46" i="15"/>
  <c r="V46" i="15"/>
  <c r="V53" i="15" s="1"/>
  <c r="R46" i="15"/>
  <c r="N46" i="15"/>
  <c r="J46" i="15"/>
  <c r="J53" i="15" s="1"/>
  <c r="EZ45" i="15"/>
  <c r="EZ52" i="15" s="1"/>
  <c r="EV45" i="15"/>
  <c r="EV52" i="15" s="1"/>
  <c r="BG47" i="15"/>
  <c r="W47" i="15"/>
  <c r="W54" i="15" s="1"/>
  <c r="DN48" i="15"/>
  <c r="BJ48" i="15"/>
  <c r="FB47" i="15"/>
  <c r="EX47" i="15"/>
  <c r="ET47" i="15"/>
  <c r="EP47" i="15"/>
  <c r="EL47" i="15"/>
  <c r="EH47" i="15"/>
  <c r="EC47" i="15"/>
  <c r="FC48" i="15"/>
  <c r="E40" i="15"/>
  <c r="EZ48" i="15"/>
  <c r="EV48" i="15"/>
  <c r="ER48" i="15"/>
  <c r="EN48" i="15"/>
  <c r="EJ48" i="15"/>
  <c r="EF48" i="15"/>
  <c r="EB48" i="15"/>
  <c r="DX48" i="15"/>
  <c r="DT48" i="15"/>
  <c r="DP48" i="15"/>
  <c r="DL48" i="15"/>
  <c r="DH48" i="15"/>
  <c r="DD48" i="15"/>
  <c r="CZ48" i="15"/>
  <c r="CV48" i="15"/>
  <c r="CR48" i="15"/>
  <c r="CN48" i="15"/>
  <c r="CJ48" i="15"/>
  <c r="CF48" i="15"/>
  <c r="CB48" i="15"/>
  <c r="BX48" i="15"/>
  <c r="DZ47" i="15"/>
  <c r="DR47" i="15"/>
  <c r="DN47" i="15"/>
  <c r="DE47" i="15"/>
  <c r="DB47" i="15"/>
  <c r="CS47" i="15"/>
  <c r="CP47" i="15"/>
  <c r="CL47" i="15"/>
  <c r="CG47" i="15"/>
  <c r="CC47" i="15"/>
  <c r="BZ47" i="15"/>
  <c r="BV47" i="15"/>
  <c r="BR47" i="15"/>
  <c r="BN47" i="15"/>
  <c r="BB47" i="15"/>
  <c r="AS47" i="15"/>
  <c r="AP47" i="15"/>
  <c r="AG47" i="15"/>
  <c r="AC47" i="15"/>
  <c r="Z47" i="15"/>
  <c r="U47" i="15"/>
  <c r="R47" i="15"/>
  <c r="N47" i="15"/>
  <c r="J47" i="15"/>
  <c r="FC46" i="15"/>
  <c r="EZ46" i="15"/>
  <c r="ER46" i="15"/>
  <c r="EN46" i="15"/>
  <c r="EE46" i="15"/>
  <c r="EB46" i="15"/>
  <c r="DS46" i="15"/>
  <c r="DP46" i="15"/>
  <c r="DL46" i="15"/>
  <c r="DG46" i="15"/>
  <c r="DC46" i="15"/>
  <c r="CZ46" i="15"/>
  <c r="CV46" i="15"/>
  <c r="CR46" i="15"/>
  <c r="CN46" i="15"/>
  <c r="CF46" i="15"/>
  <c r="CB46" i="15"/>
  <c r="BS46" i="15"/>
  <c r="BP46" i="15"/>
  <c r="BG46" i="15"/>
  <c r="BC46" i="15"/>
  <c r="AZ46" i="15"/>
  <c r="AU46" i="15"/>
  <c r="AR46" i="15"/>
  <c r="AN46" i="15"/>
  <c r="AJ46" i="15"/>
  <c r="AE46" i="15"/>
  <c r="AB46" i="15"/>
  <c r="T46" i="15"/>
  <c r="P46" i="15"/>
  <c r="G46" i="15"/>
  <c r="FB45" i="15"/>
  <c r="ES45" i="15"/>
  <c r="EP45" i="15"/>
  <c r="EL45" i="15"/>
  <c r="EG45" i="15"/>
  <c r="EC45" i="15"/>
  <c r="DZ45" i="15"/>
  <c r="DV45" i="15"/>
  <c r="DR45" i="15"/>
  <c r="DN45" i="15"/>
  <c r="DF45" i="15"/>
  <c r="DB45" i="15"/>
  <c r="CS45" i="15"/>
  <c r="CP45" i="15"/>
  <c r="CG45" i="15"/>
  <c r="CC45" i="15"/>
  <c r="BZ45" i="15"/>
  <c r="BU45" i="15"/>
  <c r="BN45" i="15"/>
  <c r="BJ45" i="15"/>
  <c r="BE45" i="15"/>
  <c r="BB45" i="15"/>
  <c r="AT45" i="15"/>
  <c r="AP45" i="15"/>
  <c r="AG45" i="15"/>
  <c r="AD45" i="15"/>
  <c r="U45" i="15"/>
  <c r="R45" i="15"/>
  <c r="N45" i="15"/>
  <c r="I45" i="15"/>
  <c r="DD46" i="15"/>
  <c r="CK53" i="15"/>
  <c r="DO46" i="15"/>
  <c r="DY45" i="15"/>
  <c r="EO47" i="15"/>
  <c r="ED47" i="15"/>
  <c r="H46" i="15"/>
  <c r="ET45" i="15"/>
  <c r="AO45" i="15"/>
  <c r="EU54" i="15"/>
  <c r="EE54" i="15"/>
  <c r="AA54" i="15"/>
  <c r="EK53" i="15"/>
  <c r="EC53" i="15"/>
  <c r="DA53" i="15"/>
  <c r="BI53" i="15"/>
  <c r="AS53" i="15"/>
  <c r="FC52" i="15"/>
  <c r="CQ52" i="15"/>
  <c r="DG54" i="15"/>
  <c r="ES47" i="15"/>
  <c r="DF47" i="15"/>
  <c r="CT47" i="15"/>
  <c r="BY47" i="15"/>
  <c r="AD47" i="15"/>
  <c r="DU53" i="15"/>
  <c r="CQ46" i="15"/>
  <c r="AV46" i="15"/>
  <c r="AA46" i="15"/>
  <c r="O46" i="15"/>
  <c r="CD45" i="15"/>
  <c r="BA45" i="15"/>
  <c r="V45" i="15"/>
  <c r="EL40" i="15"/>
  <c r="DV40" i="15"/>
  <c r="DF40" i="15"/>
  <c r="CP40" i="15"/>
  <c r="BZ40" i="15"/>
  <c r="BJ40" i="15"/>
  <c r="AT40" i="15"/>
  <c r="AD40" i="15"/>
  <c r="N40" i="15"/>
  <c r="E45" i="15"/>
  <c r="F40" i="15"/>
  <c r="EW47" i="15"/>
  <c r="DY47" i="15"/>
  <c r="DM47" i="15"/>
  <c r="Q47" i="15"/>
  <c r="EF46" i="15"/>
  <c r="DT46" i="15"/>
  <c r="CY46" i="15"/>
  <c r="BD46" i="15"/>
  <c r="EO45" i="15"/>
  <c r="ED45" i="15"/>
  <c r="AH45" i="15"/>
  <c r="DY39" i="15"/>
  <c r="CC39" i="15"/>
  <c r="EE48" i="15"/>
  <c r="CQ48" i="15"/>
  <c r="AI48" i="15"/>
  <c r="W48" i="15"/>
  <c r="BR45" i="15"/>
  <c r="BQ45" i="15"/>
  <c r="DI39" i="15"/>
  <c r="FA47" i="15"/>
  <c r="CO47" i="15"/>
  <c r="CD47" i="15"/>
  <c r="EY46" i="15"/>
  <c r="EM46" i="15"/>
  <c r="AQ46" i="15"/>
  <c r="AF46" i="15"/>
  <c r="EU52" i="15"/>
  <c r="DQ45" i="15"/>
  <c r="BV45" i="15"/>
  <c r="Q45" i="15"/>
  <c r="BF45" i="15"/>
  <c r="EU48" i="15"/>
  <c r="EM48" i="15"/>
  <c r="DW48" i="15"/>
  <c r="DO48" i="15"/>
  <c r="DG48" i="15"/>
  <c r="CY48" i="15"/>
  <c r="CI48" i="15"/>
  <c r="CA48" i="15"/>
  <c r="BO48" i="15"/>
  <c r="BK48" i="15"/>
  <c r="BG48" i="15"/>
  <c r="BC48" i="15"/>
  <c r="AY48" i="15"/>
  <c r="AQ48" i="15"/>
  <c r="AM48" i="15"/>
  <c r="AE48" i="15"/>
  <c r="AA48" i="15"/>
  <c r="S48" i="15"/>
  <c r="O48" i="15"/>
  <c r="K48" i="15"/>
  <c r="BM39" i="15"/>
  <c r="BM53" i="15" s="1"/>
  <c r="BE39" i="15"/>
  <c r="AW39" i="15"/>
  <c r="AO39" i="15"/>
  <c r="AO53" i="15" s="1"/>
  <c r="AG39" i="15"/>
  <c r="Y39" i="15"/>
  <c r="Y53" i="15" s="1"/>
  <c r="Q39" i="15"/>
  <c r="Q53" i="15" s="1"/>
  <c r="I39" i="15"/>
  <c r="I53" i="15" s="1"/>
  <c r="EY38" i="15"/>
  <c r="EY52" i="15" s="1"/>
  <c r="EQ38" i="15"/>
  <c r="EQ52" i="15" s="1"/>
  <c r="EI38" i="15"/>
  <c r="EI52" i="15" s="1"/>
  <c r="EA38" i="15"/>
  <c r="EA52" i="15" s="1"/>
  <c r="DS38" i="15"/>
  <c r="DK38" i="15"/>
  <c r="DC38" i="15"/>
  <c r="CU38" i="15"/>
  <c r="CM38" i="15"/>
  <c r="CE38" i="15"/>
  <c r="BW38" i="15"/>
  <c r="BW52" i="15" s="1"/>
  <c r="BO38" i="15"/>
  <c r="BG38" i="15"/>
  <c r="BG52" i="15" s="1"/>
  <c r="AY38" i="15"/>
  <c r="AY52" i="15" s="1"/>
  <c r="AQ38" i="15"/>
  <c r="AQ52" i="15" s="1"/>
  <c r="AI38" i="15"/>
  <c r="AA38" i="15"/>
  <c r="AA52" i="15" s="1"/>
  <c r="S38" i="15"/>
  <c r="K38" i="15"/>
  <c r="E47" i="15"/>
  <c r="E54" i="15" s="1"/>
  <c r="F47" i="15"/>
  <c r="E46" i="15"/>
  <c r="E53" i="15" s="1"/>
  <c r="EK47" i="15"/>
  <c r="BM47" i="15"/>
  <c r="AT47" i="15"/>
  <c r="M47" i="15"/>
  <c r="CM46" i="15"/>
  <c r="BT46" i="15"/>
  <c r="AM46" i="15"/>
  <c r="DM45" i="15"/>
  <c r="CT45" i="15"/>
  <c r="BM45" i="15"/>
  <c r="CH47" i="15"/>
  <c r="BA47" i="15"/>
  <c r="AH47" i="15"/>
  <c r="DH46" i="15"/>
  <c r="CA46" i="15"/>
  <c r="BH46" i="15"/>
  <c r="EH45" i="15"/>
  <c r="DA45" i="15"/>
  <c r="CH45" i="15"/>
  <c r="J45" i="15"/>
  <c r="ET48" i="15"/>
  <c r="ED48" i="15"/>
  <c r="CX48" i="15"/>
  <c r="CH48" i="15"/>
  <c r="BR48" i="15"/>
  <c r="AL48" i="15"/>
  <c r="AD48" i="15"/>
  <c r="DU47" i="15"/>
  <c r="DV47" i="15"/>
  <c r="DV54" i="15" s="1"/>
  <c r="DI47" i="15"/>
  <c r="DJ47" i="15"/>
  <c r="CW47" i="15"/>
  <c r="CX47" i="15"/>
  <c r="BI47" i="15"/>
  <c r="BJ47" i="15"/>
  <c r="AW47" i="15"/>
  <c r="AX47" i="15"/>
  <c r="AK47" i="15"/>
  <c r="AL47" i="15"/>
  <c r="EU46" i="15"/>
  <c r="EV46" i="15"/>
  <c r="EI46" i="15"/>
  <c r="EJ46" i="15"/>
  <c r="DW46" i="15"/>
  <c r="DX46" i="15"/>
  <c r="CI46" i="15"/>
  <c r="CJ46" i="15"/>
  <c r="BW46" i="15"/>
  <c r="BX46" i="15"/>
  <c r="BK46" i="15"/>
  <c r="BL46" i="15"/>
  <c r="W46" i="15"/>
  <c r="X46" i="15"/>
  <c r="K46" i="15"/>
  <c r="L46" i="15"/>
  <c r="EW45" i="15"/>
  <c r="EX45" i="15"/>
  <c r="DI45" i="15"/>
  <c r="DJ45" i="15"/>
  <c r="CW45" i="15"/>
  <c r="CX45" i="15"/>
  <c r="CK45" i="15"/>
  <c r="CL45" i="15"/>
  <c r="AW45" i="15"/>
  <c r="AX45" i="15"/>
  <c r="AK45" i="15"/>
  <c r="AL45" i="15"/>
  <c r="Y45" i="15"/>
  <c r="Z45" i="15"/>
  <c r="FB40" i="15"/>
  <c r="FA40" i="15"/>
  <c r="ER45" i="15"/>
  <c r="EN45" i="15"/>
  <c r="EN52" i="15" s="1"/>
  <c r="EJ45" i="15"/>
  <c r="EF45" i="15"/>
  <c r="EB45" i="15"/>
  <c r="EB52" i="15" s="1"/>
  <c r="DX45" i="15"/>
  <c r="DT45" i="15"/>
  <c r="DT52" i="15" s="1"/>
  <c r="DP45" i="15"/>
  <c r="DP52" i="15" s="1"/>
  <c r="DL45" i="15"/>
  <c r="DH45" i="15"/>
  <c r="DH52" i="15" s="1"/>
  <c r="DD45" i="15"/>
  <c r="CZ45" i="15"/>
  <c r="CV45" i="15"/>
  <c r="CV52" i="15" s="1"/>
  <c r="CR45" i="15"/>
  <c r="CN45" i="15"/>
  <c r="CN52" i="15" s="1"/>
  <c r="CJ45" i="15"/>
  <c r="CJ52" i="15" s="1"/>
  <c r="CF45" i="15"/>
  <c r="CB45" i="15"/>
  <c r="CB52" i="15" s="1"/>
  <c r="BX45" i="15"/>
  <c r="BT45" i="15"/>
  <c r="BP45" i="15"/>
  <c r="BP52" i="15" s="1"/>
  <c r="BL45" i="15"/>
  <c r="BH45" i="15"/>
  <c r="BH52" i="15" s="1"/>
  <c r="BD45" i="15"/>
  <c r="BD52" i="15" s="1"/>
  <c r="AZ45" i="15"/>
  <c r="AV45" i="15"/>
  <c r="AV52" i="15" s="1"/>
  <c r="AR45" i="15"/>
  <c r="AN45" i="15"/>
  <c r="AJ45" i="15"/>
  <c r="AJ52" i="15" s="1"/>
  <c r="AF45" i="15"/>
  <c r="AB45" i="15"/>
  <c r="AB52" i="15" s="1"/>
  <c r="X45" i="15"/>
  <c r="X52" i="15" s="1"/>
  <c r="T45" i="15"/>
  <c r="P45" i="15"/>
  <c r="P52" i="15" s="1"/>
  <c r="L45" i="15"/>
  <c r="H45" i="15"/>
  <c r="EZ40" i="15"/>
  <c r="EZ54" i="15" s="1"/>
  <c r="ER40" i="15"/>
  <c r="EJ40" i="15"/>
  <c r="EB40" i="15"/>
  <c r="DT40" i="15"/>
  <c r="DL40" i="15"/>
  <c r="DL54" i="15" s="1"/>
  <c r="DD40" i="15"/>
  <c r="DD54" i="15" s="1"/>
  <c r="CV40" i="15"/>
  <c r="CF40" i="15"/>
  <c r="CF54" i="15" s="1"/>
  <c r="BX40" i="15"/>
  <c r="BP40" i="15"/>
  <c r="BH40" i="15"/>
  <c r="AZ40" i="15"/>
  <c r="AZ54" i="15" s="1"/>
  <c r="AR40" i="15"/>
  <c r="AJ40" i="15"/>
  <c r="AC40" i="15"/>
  <c r="X40" i="15"/>
  <c r="X54" i="15" s="1"/>
  <c r="P40" i="15"/>
  <c r="H40" i="15"/>
  <c r="EP39" i="15"/>
  <c r="EP53" i="15" s="1"/>
  <c r="DZ39" i="15"/>
  <c r="DJ39" i="15"/>
  <c r="DJ53" i="15" s="1"/>
  <c r="CU39" i="15"/>
  <c r="AX39" i="15"/>
  <c r="AX53" i="15" s="1"/>
  <c r="R39" i="15"/>
  <c r="R53" i="15" s="1"/>
  <c r="DX38" i="15"/>
  <c r="CR38" i="15"/>
  <c r="BL38" i="15"/>
  <c r="AF38" i="15"/>
  <c r="EV54" i="15"/>
  <c r="EX48" i="15"/>
  <c r="EP48" i="15"/>
  <c r="EH48" i="15"/>
  <c r="DZ48" i="15"/>
  <c r="DR48" i="15"/>
  <c r="DJ48" i="15"/>
  <c r="DB48" i="15"/>
  <c r="CT48" i="15"/>
  <c r="CL48" i="15"/>
  <c r="CD48" i="15"/>
  <c r="BV48" i="15"/>
  <c r="E48" i="15"/>
  <c r="F48" i="15"/>
  <c r="E38" i="15"/>
  <c r="EG47" i="15"/>
  <c r="DQ47" i="15"/>
  <c r="DA47" i="15"/>
  <c r="CK47" i="15"/>
  <c r="BU47" i="15"/>
  <c r="BE47" i="15"/>
  <c r="AO47" i="15"/>
  <c r="Y47" i="15"/>
  <c r="I47" i="15"/>
  <c r="EQ46" i="15"/>
  <c r="EA46" i="15"/>
  <c r="DK46" i="15"/>
  <c r="CU46" i="15"/>
  <c r="CE46" i="15"/>
  <c r="BO46" i="15"/>
  <c r="AY46" i="15"/>
  <c r="AI46" i="15"/>
  <c r="S46" i="15"/>
  <c r="FA45" i="15"/>
  <c r="EK45" i="15"/>
  <c r="DU45" i="15"/>
  <c r="DE45" i="15"/>
  <c r="CO45" i="15"/>
  <c r="BY45" i="15"/>
  <c r="BI45" i="15"/>
  <c r="AS45" i="15"/>
  <c r="AC45" i="15"/>
  <c r="M45" i="15"/>
  <c r="FA48" i="15"/>
  <c r="EW48" i="15"/>
  <c r="ES48" i="15"/>
  <c r="EO48" i="15"/>
  <c r="EK48" i="15"/>
  <c r="EG48" i="15"/>
  <c r="EC48" i="15"/>
  <c r="DY48" i="15"/>
  <c r="DU48" i="15"/>
  <c r="DQ48" i="15"/>
  <c r="DM48" i="15"/>
  <c r="DI48" i="15"/>
  <c r="DE48" i="15"/>
  <c r="DA48" i="15"/>
  <c r="CW48" i="15"/>
  <c r="CS48" i="15"/>
  <c r="CO48" i="15"/>
  <c r="CK48" i="15"/>
  <c r="CG48" i="15"/>
  <c r="CC48" i="15"/>
  <c r="BY48" i="15"/>
  <c r="BU48" i="15"/>
  <c r="BQ48" i="15"/>
  <c r="BM48" i="15"/>
  <c r="BN48" i="15"/>
  <c r="BI48" i="15"/>
  <c r="BE48" i="15"/>
  <c r="BF48" i="15"/>
  <c r="BA48" i="15"/>
  <c r="AW48" i="15"/>
  <c r="AX48" i="15"/>
  <c r="AS48" i="15"/>
  <c r="AO48" i="15"/>
  <c r="AP48" i="15"/>
  <c r="AK48" i="15"/>
  <c r="AG48" i="15"/>
  <c r="AH48" i="15"/>
  <c r="AC48" i="15"/>
  <c r="Y48" i="15"/>
  <c r="Z48" i="15"/>
  <c r="U48" i="15"/>
  <c r="Q48" i="15"/>
  <c r="R48" i="15"/>
  <c r="M48" i="15"/>
  <c r="I48" i="15"/>
  <c r="J48" i="15"/>
  <c r="AT48" i="15"/>
  <c r="N48" i="15"/>
  <c r="O7" i="15"/>
  <c r="DP54" i="15"/>
  <c r="CJ54" i="15"/>
  <c r="BD54" i="15"/>
  <c r="T54" i="15"/>
  <c r="F46" i="15"/>
  <c r="CN40" i="15"/>
  <c r="CO40" i="15"/>
  <c r="CO54" i="15" s="1"/>
  <c r="EX39" i="15"/>
  <c r="EH39" i="15"/>
  <c r="DR39" i="15"/>
  <c r="DB39" i="15"/>
  <c r="CP39" i="15"/>
  <c r="CH39" i="15"/>
  <c r="CH53" i="15" s="1"/>
  <c r="BZ39" i="15"/>
  <c r="BZ53" i="15" s="1"/>
  <c r="BR39" i="15"/>
  <c r="BF39" i="15"/>
  <c r="AT39" i="15"/>
  <c r="AT53" i="15" s="1"/>
  <c r="AL39" i="15"/>
  <c r="Z39" i="15"/>
  <c r="N39" i="15"/>
  <c r="N53" i="15" s="1"/>
  <c r="F39" i="15"/>
  <c r="ER38" i="15"/>
  <c r="EJ38" i="15"/>
  <c r="EF38" i="15"/>
  <c r="DL38" i="15"/>
  <c r="DD38" i="15"/>
  <c r="CZ38" i="15"/>
  <c r="CF38" i="15"/>
  <c r="CF52" i="15" s="1"/>
  <c r="BX38" i="15"/>
  <c r="BT38" i="15"/>
  <c r="AZ38" i="15"/>
  <c r="AR38" i="15"/>
  <c r="AN38" i="15"/>
  <c r="T38" i="15"/>
  <c r="L38" i="15"/>
  <c r="H38" i="15"/>
  <c r="FB48" i="15"/>
  <c r="EL48" i="15"/>
  <c r="DV48" i="15"/>
  <c r="DF48" i="15"/>
  <c r="CP48" i="15"/>
  <c r="BZ48" i="15"/>
  <c r="BB48" i="15"/>
  <c r="V48" i="15"/>
  <c r="CI54" i="15"/>
  <c r="CA54" i="15"/>
  <c r="BS54" i="15"/>
  <c r="BC54" i="15"/>
  <c r="AU54" i="15"/>
  <c r="AE54" i="15"/>
  <c r="EY48" i="15"/>
  <c r="EQ48" i="15"/>
  <c r="EI48" i="15"/>
  <c r="EA48" i="15"/>
  <c r="DS48" i="15"/>
  <c r="DK48" i="15"/>
  <c r="DC48" i="15"/>
  <c r="CU48" i="15"/>
  <c r="CM48" i="15"/>
  <c r="CE48" i="15"/>
  <c r="BW48" i="15"/>
  <c r="EA39" i="15"/>
  <c r="CE39" i="15"/>
  <c r="BO39" i="15"/>
  <c r="ER54" i="15"/>
  <c r="O54" i="15"/>
  <c r="G54" i="15"/>
  <c r="ED40" i="15"/>
  <c r="EC40" i="15"/>
  <c r="EC54" i="15" s="1"/>
  <c r="DZ40" i="15"/>
  <c r="DZ54" i="15" s="1"/>
  <c r="DY40" i="15"/>
  <c r="DR40" i="15"/>
  <c r="DQ40" i="15"/>
  <c r="DJ40" i="15"/>
  <c r="DI40" i="15"/>
  <c r="DB40" i="15"/>
  <c r="DA40" i="15"/>
  <c r="BR40" i="15"/>
  <c r="BQ40" i="15"/>
  <c r="BQ54" i="15" s="1"/>
  <c r="AL40" i="15"/>
  <c r="AK40" i="15"/>
  <c r="AH40" i="15"/>
  <c r="AG40" i="15"/>
  <c r="AG54" i="15" s="1"/>
  <c r="Z40" i="15"/>
  <c r="Y40" i="15"/>
  <c r="R40" i="15"/>
  <c r="Q40" i="15"/>
  <c r="FC39" i="15"/>
  <c r="FC53" i="15" s="1"/>
  <c r="ER39" i="15"/>
  <c r="EJ39" i="15"/>
  <c r="EI39" i="15"/>
  <c r="DX39" i="15"/>
  <c r="DW39" i="15"/>
  <c r="DL39" i="15"/>
  <c r="DL53" i="15" s="1"/>
  <c r="CZ39" i="15"/>
  <c r="CZ53" i="15" s="1"/>
  <c r="CY39" i="15"/>
  <c r="CY53" i="15" s="1"/>
  <c r="CN39" i="15"/>
  <c r="CM39" i="15"/>
  <c r="CB39" i="15"/>
  <c r="CB53" i="15" s="1"/>
  <c r="CA39" i="15"/>
  <c r="BT39" i="15"/>
  <c r="BS39" i="15"/>
  <c r="BD39" i="15"/>
  <c r="BD53" i="15" s="1"/>
  <c r="BC39" i="15"/>
  <c r="AN39" i="15"/>
  <c r="AN53" i="15" s="1"/>
  <c r="AM39" i="15"/>
  <c r="AA39" i="15"/>
  <c r="AB39" i="15"/>
  <c r="O39" i="15"/>
  <c r="P39" i="15"/>
  <c r="P53" i="15" s="1"/>
  <c r="FA38" i="15"/>
  <c r="FB38" i="15"/>
  <c r="EO38" i="15"/>
  <c r="EP38" i="15"/>
  <c r="EG38" i="15"/>
  <c r="EH38" i="15"/>
  <c r="DU38" i="15"/>
  <c r="DV38" i="15"/>
  <c r="DI38" i="15"/>
  <c r="DJ38" i="15"/>
  <c r="CW38" i="15"/>
  <c r="CX38" i="15"/>
  <c r="CK38" i="15"/>
  <c r="CL38" i="15"/>
  <c r="BY38" i="15"/>
  <c r="BZ38" i="15"/>
  <c r="BQ38" i="15"/>
  <c r="BR38" i="15"/>
  <c r="BE38" i="15"/>
  <c r="BF38" i="15"/>
  <c r="AW38" i="15"/>
  <c r="AW52" i="15" s="1"/>
  <c r="AX38" i="15"/>
  <c r="AO38" i="15"/>
  <c r="AP38" i="15"/>
  <c r="AG38" i="15"/>
  <c r="AH38" i="15"/>
  <c r="Y38" i="15"/>
  <c r="Z38" i="15"/>
  <c r="M38" i="15"/>
  <c r="N38" i="15"/>
  <c r="EK40" i="15"/>
  <c r="BY40" i="15"/>
  <c r="M40" i="15"/>
  <c r="M54" i="15" s="1"/>
  <c r="EQ39" i="15"/>
  <c r="EX40" i="15"/>
  <c r="EW40" i="15"/>
  <c r="EP40" i="15"/>
  <c r="EO40" i="15"/>
  <c r="EH40" i="15"/>
  <c r="EG40" i="15"/>
  <c r="CX40" i="15"/>
  <c r="CW40" i="15"/>
  <c r="CT40" i="15"/>
  <c r="CS40" i="15"/>
  <c r="CL40" i="15"/>
  <c r="CK40" i="15"/>
  <c r="CD40" i="15"/>
  <c r="CC40" i="15"/>
  <c r="BV40" i="15"/>
  <c r="BU40" i="15"/>
  <c r="BN40" i="15"/>
  <c r="BM40" i="15"/>
  <c r="BF40" i="15"/>
  <c r="BF54" i="15" s="1"/>
  <c r="BE40" i="15"/>
  <c r="AX40" i="15"/>
  <c r="AW40" i="15"/>
  <c r="AP40" i="15"/>
  <c r="AP54" i="15" s="1"/>
  <c r="AO40" i="15"/>
  <c r="EZ39" i="15"/>
  <c r="EY39" i="15"/>
  <c r="EV39" i="15"/>
  <c r="EU39" i="15"/>
  <c r="EU53" i="15" s="1"/>
  <c r="EF39" i="15"/>
  <c r="EE39" i="15"/>
  <c r="DP39" i="15"/>
  <c r="DO39" i="15"/>
  <c r="DD39" i="15"/>
  <c r="DC39" i="15"/>
  <c r="CR39" i="15"/>
  <c r="CQ39" i="15"/>
  <c r="CQ53" i="15" s="1"/>
  <c r="CF39" i="15"/>
  <c r="BL39" i="15"/>
  <c r="BK39" i="15"/>
  <c r="AZ39" i="15"/>
  <c r="AV39" i="15"/>
  <c r="AU39" i="15"/>
  <c r="AI39" i="15"/>
  <c r="AJ39" i="15"/>
  <c r="W39" i="15"/>
  <c r="X39" i="15"/>
  <c r="G39" i="15"/>
  <c r="H39" i="15"/>
  <c r="H53" i="15" s="1"/>
  <c r="ES38" i="15"/>
  <c r="ES52" i="15" s="1"/>
  <c r="ET38" i="15"/>
  <c r="EC38" i="15"/>
  <c r="ED38" i="15"/>
  <c r="DQ38" i="15"/>
  <c r="DR38" i="15"/>
  <c r="DE38" i="15"/>
  <c r="DF38" i="15"/>
  <c r="CS38" i="15"/>
  <c r="CT38" i="15"/>
  <c r="CG38" i="15"/>
  <c r="CH38" i="15"/>
  <c r="BM38" i="15"/>
  <c r="BN38" i="15"/>
  <c r="BN52" i="15" s="1"/>
  <c r="Q38" i="15"/>
  <c r="R38" i="15"/>
  <c r="DU40" i="15"/>
  <c r="BI40" i="15"/>
  <c r="ET40" i="15"/>
  <c r="ET54" i="15" s="1"/>
  <c r="ES40" i="15"/>
  <c r="DN40" i="15"/>
  <c r="DN54" i="15" s="1"/>
  <c r="DM40" i="15"/>
  <c r="CH40" i="15"/>
  <c r="CG40" i="15"/>
  <c r="CG54" i="15" s="1"/>
  <c r="BB40" i="15"/>
  <c r="BA40" i="15"/>
  <c r="V40" i="15"/>
  <c r="V54" i="15" s="1"/>
  <c r="U40" i="15"/>
  <c r="J40" i="15"/>
  <c r="I40" i="15"/>
  <c r="EN39" i="15"/>
  <c r="EM39" i="15"/>
  <c r="EB39" i="15"/>
  <c r="DT39" i="15"/>
  <c r="DS39" i="15"/>
  <c r="DH39" i="15"/>
  <c r="DG39" i="15"/>
  <c r="CV39" i="15"/>
  <c r="CV53" i="15" s="1"/>
  <c r="CJ39" i="15"/>
  <c r="CI39" i="15"/>
  <c r="BX39" i="15"/>
  <c r="BW39" i="15"/>
  <c r="BP39" i="15"/>
  <c r="BH39" i="15"/>
  <c r="BG39" i="15"/>
  <c r="AR39" i="15"/>
  <c r="AQ39" i="15"/>
  <c r="AE39" i="15"/>
  <c r="AF39" i="15"/>
  <c r="S39" i="15"/>
  <c r="T39" i="15"/>
  <c r="K39" i="15"/>
  <c r="L39" i="15"/>
  <c r="EW38" i="15"/>
  <c r="EX38" i="15"/>
  <c r="EK38" i="15"/>
  <c r="EL38" i="15"/>
  <c r="DY38" i="15"/>
  <c r="DY52" i="15" s="1"/>
  <c r="DZ38" i="15"/>
  <c r="DM38" i="15"/>
  <c r="DN38" i="15"/>
  <c r="DN52" i="15" s="1"/>
  <c r="DA38" i="15"/>
  <c r="DB38" i="15"/>
  <c r="CO38" i="15"/>
  <c r="CP38" i="15"/>
  <c r="CP52" i="15" s="1"/>
  <c r="CC38" i="15"/>
  <c r="CD38" i="15"/>
  <c r="BU38" i="15"/>
  <c r="BU52" i="15" s="1"/>
  <c r="BV38" i="15"/>
  <c r="BV52" i="15" s="1"/>
  <c r="BI38" i="15"/>
  <c r="BJ38" i="15"/>
  <c r="BJ52" i="15" s="1"/>
  <c r="BA38" i="15"/>
  <c r="BB38" i="15"/>
  <c r="AS38" i="15"/>
  <c r="AT38" i="15"/>
  <c r="AK38" i="15"/>
  <c r="AL38" i="15"/>
  <c r="AC38" i="15"/>
  <c r="AD38" i="15"/>
  <c r="AD52" i="15" s="1"/>
  <c r="U38" i="15"/>
  <c r="V38" i="15"/>
  <c r="I38" i="15"/>
  <c r="I52" i="15" s="1"/>
  <c r="J38" i="15"/>
  <c r="DE40" i="15"/>
  <c r="AS40" i="15"/>
  <c r="DK39" i="15"/>
  <c r="AY39" i="15"/>
  <c r="N7" i="15"/>
  <c r="O11" i="15"/>
  <c r="N8" i="15"/>
  <c r="O8" i="15"/>
  <c r="EH52" i="15" l="1"/>
  <c r="CU54" i="15"/>
  <c r="BZ54" i="15"/>
  <c r="BU53" i="15"/>
  <c r="AC54" i="15"/>
  <c r="BM52" i="15"/>
  <c r="DA54" i="15"/>
  <c r="CO53" i="15"/>
  <c r="EI53" i="15"/>
  <c r="BI54" i="15"/>
  <c r="BM54" i="15"/>
  <c r="BK53" i="15"/>
  <c r="BW53" i="15"/>
  <c r="CC52" i="15"/>
  <c r="T52" i="15"/>
  <c r="BP54" i="15"/>
  <c r="DL52" i="15"/>
  <c r="AP52" i="15"/>
  <c r="AZ52" i="15"/>
  <c r="ER52" i="15"/>
  <c r="EL54" i="15"/>
  <c r="BO53" i="15"/>
  <c r="CG52" i="15"/>
  <c r="AJ54" i="15"/>
  <c r="EW54" i="15"/>
  <c r="N54" i="15"/>
  <c r="EB53" i="15"/>
  <c r="CT54" i="15"/>
  <c r="AS54" i="15"/>
  <c r="J54" i="15"/>
  <c r="CO52" i="15"/>
  <c r="AO54" i="15"/>
  <c r="BR52" i="15"/>
  <c r="FB52" i="15"/>
  <c r="BL52" i="15"/>
  <c r="BW54" i="15"/>
  <c r="EI54" i="15"/>
  <c r="S54" i="15"/>
  <c r="CY52" i="15"/>
  <c r="BP53" i="15"/>
  <c r="EL52" i="15"/>
  <c r="BF52" i="15"/>
  <c r="BX54" i="15"/>
  <c r="DK52" i="15"/>
  <c r="O52" i="15"/>
  <c r="CM54" i="15"/>
  <c r="BG54" i="15"/>
  <c r="DS54" i="15"/>
  <c r="DB52" i="15"/>
  <c r="CD52" i="15"/>
  <c r="DM54" i="15"/>
  <c r="R52" i="15"/>
  <c r="EY53" i="15"/>
  <c r="FB54" i="15"/>
  <c r="W52" i="15"/>
  <c r="DM53" i="15"/>
  <c r="Z52" i="15"/>
  <c r="ER53" i="15"/>
  <c r="AR54" i="15"/>
  <c r="BJ54" i="15"/>
  <c r="DC53" i="15"/>
  <c r="EL53" i="15"/>
  <c r="AE53" i="15"/>
  <c r="BY54" i="15"/>
  <c r="AL53" i="15"/>
  <c r="BR53" i="15"/>
  <c r="EJ54" i="15"/>
  <c r="DC52" i="15"/>
  <c r="ET53" i="15"/>
  <c r="DT54" i="15"/>
  <c r="CA52" i="15"/>
  <c r="EJ52" i="15"/>
  <c r="CP53" i="15"/>
  <c r="BO52" i="15"/>
  <c r="K53" i="15"/>
  <c r="AQ53" i="15"/>
  <c r="BB54" i="15"/>
  <c r="DD53" i="15"/>
  <c r="AW54" i="15"/>
  <c r="DW53" i="15"/>
  <c r="AK54" i="15"/>
  <c r="DZ53" i="15"/>
  <c r="K52" i="15"/>
  <c r="AW53" i="15"/>
  <c r="AM52" i="15"/>
  <c r="CN53" i="15"/>
  <c r="BH54" i="15"/>
  <c r="EB54" i="15"/>
  <c r="S52" i="15"/>
  <c r="CE52" i="15"/>
  <c r="BE53" i="15"/>
  <c r="BC53" i="15"/>
  <c r="AC52" i="15"/>
  <c r="BB52" i="15"/>
  <c r="T53" i="15"/>
  <c r="G53" i="15"/>
  <c r="AU53" i="15"/>
  <c r="CN54" i="15"/>
  <c r="H54" i="15"/>
  <c r="FA53" i="15"/>
  <c r="BG53" i="15"/>
  <c r="CI53" i="15"/>
  <c r="DS53" i="15"/>
  <c r="CK52" i="15"/>
  <c r="DV52" i="15"/>
  <c r="BT53" i="15"/>
  <c r="BR54" i="15"/>
  <c r="EA53" i="15"/>
  <c r="L52" i="15"/>
  <c r="AI52" i="15"/>
  <c r="CU52" i="15"/>
  <c r="CP54" i="15"/>
  <c r="CC53" i="15"/>
  <c r="U54" i="15"/>
  <c r="EC52" i="15"/>
  <c r="EE53" i="15"/>
  <c r="FA52" i="15"/>
  <c r="DB54" i="15"/>
  <c r="CV54" i="15"/>
  <c r="DY53" i="15"/>
  <c r="P54" i="15"/>
  <c r="FA54" i="15"/>
  <c r="AU52" i="15"/>
  <c r="DO53" i="15"/>
  <c r="BS53" i="15"/>
  <c r="U52" i="15"/>
  <c r="AT52" i="15"/>
  <c r="DZ52" i="15"/>
  <c r="S53" i="15"/>
  <c r="DF52" i="15"/>
  <c r="AJ53" i="15"/>
  <c r="CX54" i="15"/>
  <c r="EP54" i="15"/>
  <c r="AX52" i="15"/>
  <c r="O53" i="15"/>
  <c r="R54" i="15"/>
  <c r="DB53" i="15"/>
  <c r="DR53" i="15"/>
  <c r="EH53" i="15"/>
  <c r="EX53" i="15"/>
  <c r="CM52" i="15"/>
  <c r="DS52" i="15"/>
  <c r="AG53" i="15"/>
  <c r="X53" i="15"/>
  <c r="EZ53" i="15"/>
  <c r="CC54" i="15"/>
  <c r="CS54" i="15"/>
  <c r="Z53" i="15"/>
  <c r="DG53" i="15"/>
  <c r="EX52" i="15"/>
  <c r="BX53" i="15"/>
  <c r="AZ53" i="15"/>
  <c r="CR53" i="15"/>
  <c r="EV53" i="15"/>
  <c r="AX54" i="15"/>
  <c r="BN54" i="15"/>
  <c r="CX52" i="15"/>
  <c r="EP52" i="15"/>
  <c r="DX53" i="15"/>
  <c r="DR54" i="15"/>
  <c r="BF53" i="15"/>
  <c r="DI53" i="15"/>
  <c r="DE54" i="15"/>
  <c r="AR53" i="15"/>
  <c r="EN53" i="15"/>
  <c r="CS52" i="15"/>
  <c r="EH54" i="15"/>
  <c r="EX54" i="15"/>
  <c r="AH52" i="15"/>
  <c r="AB53" i="15"/>
  <c r="Z54" i="15"/>
  <c r="CU53" i="15"/>
  <c r="DR52" i="15"/>
  <c r="CF53" i="15"/>
  <c r="AG52" i="15"/>
  <c r="J52" i="15"/>
  <c r="BA54" i="15"/>
  <c r="ET52" i="15"/>
  <c r="AV53" i="15"/>
  <c r="DP53" i="15"/>
  <c r="BV54" i="15"/>
  <c r="CL54" i="15"/>
  <c r="N52" i="15"/>
  <c r="BE52" i="15"/>
  <c r="BZ52" i="15"/>
  <c r="EG52" i="15"/>
  <c r="AT54" i="15"/>
  <c r="EM53" i="15"/>
  <c r="CT52" i="15"/>
  <c r="ED52" i="15"/>
  <c r="CM53" i="15"/>
  <c r="AK52" i="15"/>
  <c r="DM52" i="15"/>
  <c r="AF53" i="15"/>
  <c r="CH52" i="15"/>
  <c r="EK54" i="15"/>
  <c r="AO52" i="15"/>
  <c r="BQ52" i="15"/>
  <c r="DI52" i="15"/>
  <c r="CA53" i="15"/>
  <c r="ED54" i="15"/>
  <c r="BX52" i="15"/>
  <c r="F53" i="15"/>
  <c r="E52" i="15"/>
  <c r="F54" i="15"/>
  <c r="AS52" i="15"/>
  <c r="BH53" i="15"/>
  <c r="DT53" i="15"/>
  <c r="Q52" i="15"/>
  <c r="DE52" i="15"/>
  <c r="DQ54" i="15"/>
  <c r="AR52" i="15"/>
  <c r="DF54" i="15"/>
  <c r="AD54" i="15"/>
  <c r="V52" i="15"/>
  <c r="BI52" i="15"/>
  <c r="CH54" i="15"/>
  <c r="EF53" i="15"/>
  <c r="BE54" i="15"/>
  <c r="BU54" i="15"/>
  <c r="EO54" i="15"/>
  <c r="EQ53" i="15"/>
  <c r="CL52" i="15"/>
  <c r="EO52" i="15"/>
  <c r="DI54" i="15"/>
  <c r="CE53" i="15"/>
  <c r="DD52" i="15"/>
  <c r="DX52" i="15"/>
  <c r="DH53" i="15"/>
  <c r="ES54" i="15"/>
  <c r="DU54" i="15"/>
  <c r="W53" i="15"/>
  <c r="CD54" i="15"/>
  <c r="AN52" i="15"/>
  <c r="F41" i="15"/>
  <c r="F55" i="15" s="1"/>
  <c r="AF52" i="15"/>
  <c r="CK54" i="15"/>
  <c r="CW54" i="15"/>
  <c r="CW52" i="15"/>
  <c r="AA53" i="15"/>
  <c r="Q54" i="15"/>
  <c r="DY54" i="15"/>
  <c r="AY53" i="15"/>
  <c r="DA52" i="15"/>
  <c r="EW52" i="15"/>
  <c r="BA52" i="15"/>
  <c r="DQ52" i="15"/>
  <c r="Y52" i="15"/>
  <c r="CR52" i="15"/>
  <c r="DK53" i="15"/>
  <c r="EK52" i="15"/>
  <c r="L53" i="15"/>
  <c r="AH54" i="15"/>
  <c r="DJ54" i="15"/>
  <c r="BT52" i="15"/>
  <c r="AL52" i="15"/>
  <c r="CJ53" i="15"/>
  <c r="BL53" i="15"/>
  <c r="DJ52" i="15"/>
  <c r="AM53" i="15"/>
  <c r="EJ53" i="15"/>
  <c r="CZ52" i="15"/>
  <c r="AL54" i="15"/>
  <c r="H52" i="15"/>
  <c r="EF52" i="15"/>
  <c r="I54" i="15"/>
  <c r="AI53" i="15"/>
  <c r="EG54" i="15"/>
  <c r="M52" i="15"/>
  <c r="BY52" i="15"/>
  <c r="DU52" i="15"/>
  <c r="Y54" i="15"/>
  <c r="FC41" i="15"/>
  <c r="FC55" i="15" s="1"/>
  <c r="I41" i="15"/>
  <c r="I55" i="15" s="1"/>
  <c r="J41" i="15"/>
  <c r="J55" i="15" s="1"/>
  <c r="DY41" i="15"/>
  <c r="DY55" i="15" s="1"/>
  <c r="DZ41" i="15"/>
  <c r="DZ55" i="15" s="1"/>
  <c r="Q41" i="15"/>
  <c r="Q55" i="15" s="1"/>
  <c r="R41" i="15"/>
  <c r="R55" i="15" s="1"/>
  <c r="X41" i="15"/>
  <c r="X55" i="15" s="1"/>
  <c r="W41" i="15"/>
  <c r="W55" i="15" s="1"/>
  <c r="CQ41" i="15"/>
  <c r="CQ55" i="15" s="1"/>
  <c r="CR41" i="15"/>
  <c r="CR55" i="15" s="1"/>
  <c r="EU41" i="15"/>
  <c r="EU55" i="15" s="1"/>
  <c r="EV41" i="15"/>
  <c r="EV55" i="15" s="1"/>
  <c r="AW41" i="15"/>
  <c r="AW55" i="15" s="1"/>
  <c r="AX41" i="15"/>
  <c r="AX55" i="15" s="1"/>
  <c r="AK41" i="15"/>
  <c r="AK55" i="15" s="1"/>
  <c r="AL41" i="15"/>
  <c r="AL55" i="15" s="1"/>
  <c r="BU41" i="15"/>
  <c r="BU55" i="15" s="1"/>
  <c r="BV41" i="15"/>
  <c r="BV55" i="15" s="1"/>
  <c r="DM41" i="15"/>
  <c r="DM55" i="15" s="1"/>
  <c r="DN41" i="15"/>
  <c r="DN55" i="15" s="1"/>
  <c r="AE41" i="15"/>
  <c r="AE55" i="15" s="1"/>
  <c r="AF41" i="15"/>
  <c r="AF55" i="15" s="1"/>
  <c r="BO41" i="15"/>
  <c r="BO55" i="15" s="1"/>
  <c r="BP41" i="15"/>
  <c r="BP55" i="15" s="1"/>
  <c r="CU41" i="15"/>
  <c r="CU55" i="15" s="1"/>
  <c r="CV41" i="15"/>
  <c r="CV55" i="15" s="1"/>
  <c r="EA41" i="15"/>
  <c r="EA55" i="15" s="1"/>
  <c r="EB41" i="15"/>
  <c r="EB55" i="15" s="1"/>
  <c r="EC41" i="15"/>
  <c r="EC55" i="15" s="1"/>
  <c r="ED41" i="15"/>
  <c r="ED55" i="15" s="1"/>
  <c r="CS41" i="15"/>
  <c r="CS55" i="15" s="1"/>
  <c r="CT41" i="15"/>
  <c r="CT55" i="15" s="1"/>
  <c r="H41" i="15"/>
  <c r="H55" i="15" s="1"/>
  <c r="G41" i="15"/>
  <c r="G55" i="15" s="1"/>
  <c r="CE41" i="15"/>
  <c r="CE55" i="15" s="1"/>
  <c r="CF41" i="15"/>
  <c r="CF55" i="15" s="1"/>
  <c r="EE41" i="15"/>
  <c r="EE55" i="15" s="1"/>
  <c r="EF41" i="15"/>
  <c r="EF55" i="15" s="1"/>
  <c r="AO41" i="15"/>
  <c r="AO55" i="15" s="1"/>
  <c r="AP41" i="15"/>
  <c r="AP55" i="15" s="1"/>
  <c r="DI41" i="15"/>
  <c r="DI55" i="15" s="1"/>
  <c r="DJ41" i="15"/>
  <c r="DJ55" i="15" s="1"/>
  <c r="FA41" i="15"/>
  <c r="FA55" i="15" s="1"/>
  <c r="FB41" i="15"/>
  <c r="FB55" i="15" s="1"/>
  <c r="AB41" i="15"/>
  <c r="AB55" i="15" s="1"/>
  <c r="AA41" i="15"/>
  <c r="AA55" i="15" s="1"/>
  <c r="CA41" i="15"/>
  <c r="CA55" i="15" s="1"/>
  <c r="CB41" i="15"/>
  <c r="CB55" i="15" s="1"/>
  <c r="DK41" i="15"/>
  <c r="DK55" i="15" s="1"/>
  <c r="DL41" i="15"/>
  <c r="DL55" i="15" s="1"/>
  <c r="EQ41" i="15"/>
  <c r="EQ55" i="15" s="1"/>
  <c r="ER41" i="15"/>
  <c r="ER55" i="15" s="1"/>
  <c r="AQ41" i="15"/>
  <c r="AQ55" i="15" s="1"/>
  <c r="AR41" i="15"/>
  <c r="AR55" i="15" s="1"/>
  <c r="DG41" i="15"/>
  <c r="DG55" i="15" s="1"/>
  <c r="DH41" i="15"/>
  <c r="DH55" i="15" s="1"/>
  <c r="DE41" i="15"/>
  <c r="DE55" i="15" s="1"/>
  <c r="DF41" i="15"/>
  <c r="DF55" i="15" s="1"/>
  <c r="ES41" i="15"/>
  <c r="ES55" i="15" s="1"/>
  <c r="ET41" i="15"/>
  <c r="ET55" i="15" s="1"/>
  <c r="M41" i="15"/>
  <c r="M55" i="15" s="1"/>
  <c r="N41" i="15"/>
  <c r="N55" i="15" s="1"/>
  <c r="DU41" i="15"/>
  <c r="DU55" i="15" s="1"/>
  <c r="DV41" i="15"/>
  <c r="DV55" i="15" s="1"/>
  <c r="AM41" i="15"/>
  <c r="AM55" i="15" s="1"/>
  <c r="AN41" i="15"/>
  <c r="AN55" i="15" s="1"/>
  <c r="CM41" i="15"/>
  <c r="CM55" i="15" s="1"/>
  <c r="CN41" i="15"/>
  <c r="CN55" i="15" s="1"/>
  <c r="AC41" i="15"/>
  <c r="AC55" i="15" s="1"/>
  <c r="AD41" i="15"/>
  <c r="AD55" i="15" s="1"/>
  <c r="BI41" i="15"/>
  <c r="BI55" i="15" s="1"/>
  <c r="BJ41" i="15"/>
  <c r="BJ55" i="15" s="1"/>
  <c r="DA41" i="15"/>
  <c r="DA55" i="15" s="1"/>
  <c r="DB41" i="15"/>
  <c r="DB55" i="15" s="1"/>
  <c r="EW41" i="15"/>
  <c r="EW55" i="15" s="1"/>
  <c r="EX41" i="15"/>
  <c r="EX55" i="15" s="1"/>
  <c r="T41" i="15"/>
  <c r="T55" i="15" s="1"/>
  <c r="S41" i="15"/>
  <c r="S55" i="15" s="1"/>
  <c r="CG41" i="15"/>
  <c r="CG55" i="15" s="1"/>
  <c r="CH41" i="15"/>
  <c r="CH55" i="15" s="1"/>
  <c r="AU41" i="15"/>
  <c r="AU55" i="15" s="1"/>
  <c r="AV41" i="15"/>
  <c r="AV55" i="15" s="1"/>
  <c r="DO41" i="15"/>
  <c r="DO55" i="15" s="1"/>
  <c r="DP41" i="15"/>
  <c r="DP55" i="15" s="1"/>
  <c r="AG41" i="15"/>
  <c r="AG55" i="15" s="1"/>
  <c r="AH41" i="15"/>
  <c r="AH55" i="15" s="1"/>
  <c r="CW41" i="15"/>
  <c r="CW55" i="15" s="1"/>
  <c r="CX41" i="15"/>
  <c r="CX55" i="15" s="1"/>
  <c r="EO41" i="15"/>
  <c r="EO55" i="15" s="1"/>
  <c r="EP41" i="15"/>
  <c r="EP55" i="15" s="1"/>
  <c r="P41" i="15"/>
  <c r="P55" i="15" s="1"/>
  <c r="O41" i="15"/>
  <c r="O55" i="15" s="1"/>
  <c r="BS41" i="15"/>
  <c r="BS55" i="15" s="1"/>
  <c r="BT41" i="15"/>
  <c r="BT55" i="15" s="1"/>
  <c r="AS41" i="15"/>
  <c r="AS55" i="15" s="1"/>
  <c r="AT41" i="15"/>
  <c r="AT55" i="15" s="1"/>
  <c r="CC41" i="15"/>
  <c r="CC55" i="15" s="1"/>
  <c r="CD41" i="15"/>
  <c r="CD55" i="15" s="1"/>
  <c r="BW41" i="15"/>
  <c r="BW55" i="15" s="1"/>
  <c r="BX41" i="15"/>
  <c r="BX55" i="15" s="1"/>
  <c r="EM41" i="15"/>
  <c r="EM55" i="15" s="1"/>
  <c r="EN41" i="15"/>
  <c r="EN55" i="15" s="1"/>
  <c r="AY41" i="15"/>
  <c r="AY55" i="15" s="1"/>
  <c r="AZ41" i="15"/>
  <c r="AZ55" i="15" s="1"/>
  <c r="BY41" i="15"/>
  <c r="BY55" i="15" s="1"/>
  <c r="BZ41" i="15"/>
  <c r="BZ55" i="15" s="1"/>
  <c r="DW41" i="15"/>
  <c r="DW55" i="15" s="1"/>
  <c r="DX41" i="15"/>
  <c r="DX55" i="15" s="1"/>
  <c r="BQ41" i="15"/>
  <c r="BQ55" i="15" s="1"/>
  <c r="BR41" i="15"/>
  <c r="BR55" i="15" s="1"/>
  <c r="U41" i="15"/>
  <c r="U55" i="15" s="1"/>
  <c r="V41" i="15"/>
  <c r="V55" i="15" s="1"/>
  <c r="BA41" i="15"/>
  <c r="BA55" i="15" s="1"/>
  <c r="BB41" i="15"/>
  <c r="BB55" i="15" s="1"/>
  <c r="CO41" i="15"/>
  <c r="CO55" i="15" s="1"/>
  <c r="CP41" i="15"/>
  <c r="CP55" i="15" s="1"/>
  <c r="EK41" i="15"/>
  <c r="EK55" i="15" s="1"/>
  <c r="EL41" i="15"/>
  <c r="EL55" i="15" s="1"/>
  <c r="L41" i="15"/>
  <c r="L55" i="15" s="1"/>
  <c r="K41" i="15"/>
  <c r="K55" i="15" s="1"/>
  <c r="BG41" i="15"/>
  <c r="BG55" i="15" s="1"/>
  <c r="BH41" i="15"/>
  <c r="BH55" i="15" s="1"/>
  <c r="CI41" i="15"/>
  <c r="CI55" i="15" s="1"/>
  <c r="CJ41" i="15"/>
  <c r="CJ55" i="15" s="1"/>
  <c r="DS41" i="15"/>
  <c r="DS55" i="15" s="1"/>
  <c r="DT41" i="15"/>
  <c r="DT55" i="15" s="1"/>
  <c r="BM41" i="15"/>
  <c r="BM55" i="15" s="1"/>
  <c r="BN41" i="15"/>
  <c r="BN55" i="15" s="1"/>
  <c r="DQ41" i="15"/>
  <c r="DQ55" i="15" s="1"/>
  <c r="DR41" i="15"/>
  <c r="DR55" i="15" s="1"/>
  <c r="AI41" i="15"/>
  <c r="AI55" i="15" s="1"/>
  <c r="AJ41" i="15"/>
  <c r="AJ55" i="15" s="1"/>
  <c r="BK41" i="15"/>
  <c r="BK55" i="15" s="1"/>
  <c r="BL41" i="15"/>
  <c r="BL55" i="15" s="1"/>
  <c r="DC41" i="15"/>
  <c r="DC55" i="15" s="1"/>
  <c r="DD41" i="15"/>
  <c r="DD55" i="15" s="1"/>
  <c r="EY41" i="15"/>
  <c r="EY55" i="15" s="1"/>
  <c r="EZ41" i="15"/>
  <c r="EZ55" i="15" s="1"/>
  <c r="Y41" i="15"/>
  <c r="Y55" i="15" s="1"/>
  <c r="Z41" i="15"/>
  <c r="Z55" i="15" s="1"/>
  <c r="BE41" i="15"/>
  <c r="BE55" i="15" s="1"/>
  <c r="BF41" i="15"/>
  <c r="BF55" i="15" s="1"/>
  <c r="CK41" i="15"/>
  <c r="CK55" i="15" s="1"/>
  <c r="CL41" i="15"/>
  <c r="CL55" i="15" s="1"/>
  <c r="EG41" i="15"/>
  <c r="EG55" i="15" s="1"/>
  <c r="EH41" i="15"/>
  <c r="EH55" i="15" s="1"/>
  <c r="BC41" i="15"/>
  <c r="BC55" i="15" s="1"/>
  <c r="BD41" i="15"/>
  <c r="BD55" i="15" s="1"/>
  <c r="CY41" i="15"/>
  <c r="CY55" i="15" s="1"/>
  <c r="CZ41" i="15"/>
  <c r="CZ55" i="15" s="1"/>
  <c r="EI41" i="15"/>
  <c r="EI55" i="15" s="1"/>
  <c r="EJ41" i="15"/>
  <c r="EJ55" i="15" s="1"/>
  <c r="D10" i="15" l="1"/>
  <c r="E10" i="15"/>
  <c r="C55" i="15"/>
  <c r="D51" i="15"/>
  <c r="D44" i="15"/>
  <c r="D29" i="15"/>
  <c r="C22" i="15"/>
  <c r="C30" i="15" s="1"/>
  <c r="C23" i="15"/>
  <c r="C39" i="15" s="1"/>
  <c r="C46" i="15" s="1"/>
  <c r="C53" i="15" s="1"/>
  <c r="C24" i="15"/>
  <c r="C40" i="15" s="1"/>
  <c r="C47" i="15" s="1"/>
  <c r="C54" i="15" s="1"/>
  <c r="C25" i="15"/>
  <c r="C33" i="15" s="1"/>
  <c r="D26" i="15"/>
  <c r="E41" i="15" s="1"/>
  <c r="E55" i="15" s="1"/>
  <c r="C31" i="15" l="1"/>
  <c r="C38" i="15"/>
  <c r="C45" i="15" s="1"/>
  <c r="C52" i="15" s="1"/>
  <c r="C32" i="15"/>
  <c r="I5" i="15" l="1"/>
  <c r="H5" i="15"/>
  <c r="G5" i="15"/>
  <c r="F5" i="15"/>
  <c r="C68" i="18" l="1"/>
  <c r="D68" i="18"/>
  <c r="E68" i="18"/>
  <c r="F68" i="18"/>
  <c r="C17" i="18"/>
  <c r="C56" i="18"/>
  <c r="C38" i="18"/>
  <c r="F16" i="18" l="1"/>
  <c r="F36" i="18"/>
  <c r="F56" i="18"/>
  <c r="L56" i="18" s="1"/>
  <c r="F55" i="18"/>
  <c r="L55" i="18" s="1"/>
  <c r="F38" i="18"/>
  <c r="L38" i="18" s="1"/>
  <c r="E38" i="18"/>
  <c r="E56" i="18"/>
  <c r="K56" i="18" s="1"/>
  <c r="E55" i="18"/>
  <c r="K55" i="18" s="1"/>
  <c r="E16" i="18"/>
  <c r="E36" i="18"/>
  <c r="F54" i="18"/>
  <c r="D16" i="18"/>
  <c r="D36" i="18"/>
  <c r="E54" i="18"/>
  <c r="C16" i="18"/>
  <c r="C36" i="18"/>
  <c r="D54" i="18"/>
  <c r="C54" i="18"/>
  <c r="D38" i="18"/>
  <c r="K38" i="18" s="1"/>
  <c r="D56" i="18"/>
  <c r="D4" i="18"/>
  <c r="K4" i="18" s="1"/>
  <c r="C4" i="18"/>
  <c r="F17" i="18"/>
  <c r="L17" i="18" s="1"/>
  <c r="D37" i="18"/>
  <c r="K37" i="18" s="1"/>
  <c r="E17" i="18"/>
  <c r="F4" i="18"/>
  <c r="L4" i="18" s="1"/>
  <c r="C37" i="18"/>
  <c r="C55" i="18"/>
  <c r="D17" i="18"/>
  <c r="K17" i="18" s="1"/>
  <c r="E4" i="18"/>
  <c r="F37" i="18"/>
  <c r="L37" i="18" s="1"/>
  <c r="D55" i="18"/>
  <c r="E37" i="18"/>
  <c r="C4" i="11" l="1"/>
  <c r="D73" i="14"/>
  <c r="D96" i="14"/>
  <c r="D66" i="14"/>
  <c r="D84" i="14"/>
  <c r="D59" i="14"/>
  <c r="D49" i="14"/>
  <c r="M4" i="10"/>
  <c r="F73" i="14"/>
  <c r="F96" i="14"/>
  <c r="F66" i="14"/>
  <c r="F84" i="14"/>
  <c r="F59" i="14"/>
  <c r="F49" i="14"/>
  <c r="E73" i="14"/>
  <c r="E96" i="14"/>
  <c r="E66" i="14"/>
  <c r="E84" i="14"/>
  <c r="E59" i="14"/>
  <c r="E49" i="14"/>
  <c r="K38" i="10"/>
  <c r="E5" i="18"/>
  <c r="E70" i="18"/>
  <c r="K70" i="18" s="1"/>
  <c r="C7" i="20"/>
  <c r="C70" i="18"/>
  <c r="C5" i="18"/>
  <c r="D70" i="18"/>
  <c r="D5" i="18"/>
  <c r="K5" i="18" s="1"/>
  <c r="F70" i="18"/>
  <c r="L70" i="18" s="1"/>
  <c r="F5" i="18"/>
  <c r="L5" i="18" s="1"/>
  <c r="C10" i="11" l="1"/>
  <c r="C20" i="20"/>
  <c r="C19" i="20" s="1"/>
  <c r="C12" i="11"/>
  <c r="C11" i="11"/>
  <c r="C25" i="11"/>
  <c r="C23" i="11"/>
  <c r="C24" i="11"/>
  <c r="C22" i="11"/>
  <c r="F18" i="18"/>
  <c r="L18" i="18" s="1"/>
  <c r="F69" i="18"/>
  <c r="L69" i="18" s="1"/>
  <c r="D18" i="18"/>
  <c r="K18" i="18" s="1"/>
  <c r="D69" i="18"/>
  <c r="C18" i="18"/>
  <c r="C69" i="18"/>
  <c r="E69" i="18"/>
  <c r="K69" i="18" s="1"/>
  <c r="E18" i="18"/>
  <c r="E16" i="6" l="1"/>
  <c r="E17" i="6"/>
  <c r="C17" i="6"/>
  <c r="C16" i="6"/>
  <c r="F17" i="6"/>
  <c r="F16" i="6"/>
  <c r="D17" i="6"/>
  <c r="D16" i="6"/>
  <c r="I10" i="15"/>
  <c r="H10" i="15"/>
  <c r="G10" i="15"/>
  <c r="C11" i="6"/>
  <c r="C23" i="6" s="1"/>
  <c r="C30" i="6" s="1"/>
  <c r="D11" i="6"/>
  <c r="D23" i="6" s="1"/>
  <c r="D30" i="6" s="1"/>
  <c r="E11" i="6"/>
  <c r="E23" i="6" s="1"/>
  <c r="E30" i="6" s="1"/>
  <c r="F11" i="6"/>
  <c r="F23" i="6" s="1"/>
  <c r="F30" i="6" s="1"/>
  <c r="C7" i="6"/>
  <c r="D7" i="6"/>
  <c r="E7" i="6"/>
  <c r="F7" i="6"/>
  <c r="K113" i="14" l="1"/>
  <c r="K106" i="14"/>
  <c r="K99" i="14"/>
  <c r="K76" i="14"/>
  <c r="K69" i="14"/>
  <c r="K62" i="14"/>
  <c r="K27" i="14"/>
  <c r="K12" i="14"/>
  <c r="K38" i="11"/>
  <c r="K18" i="11"/>
  <c r="K19" i="10"/>
  <c r="K43" i="8" l="1"/>
  <c r="L42" i="14"/>
  <c r="K42" i="14"/>
  <c r="K40" i="11" l="1"/>
  <c r="K75" i="8"/>
  <c r="L99" i="14" l="1"/>
  <c r="L18" i="11"/>
  <c r="L38" i="11" l="1"/>
  <c r="L27" i="14"/>
  <c r="D16" i="15" l="1"/>
  <c r="B49" i="8" l="1"/>
  <c r="K19" i="18" l="1"/>
  <c r="M55" i="14" l="1"/>
  <c r="M50" i="14" l="1"/>
  <c r="M38" i="18" l="1"/>
  <c r="M37" i="18" l="1"/>
  <c r="K6" i="18" l="1"/>
  <c r="K7" i="18" l="1"/>
  <c r="K40" i="18" l="1"/>
  <c r="K39" i="18"/>
  <c r="L12" i="14" l="1"/>
  <c r="L106" i="14" l="1"/>
  <c r="L107" i="14"/>
  <c r="L13" i="14"/>
  <c r="L28" i="14"/>
  <c r="L113" i="14"/>
  <c r="L100" i="14"/>
  <c r="L114" i="14"/>
  <c r="K20" i="18" l="1"/>
  <c r="B82" i="8" l="1"/>
  <c r="B80" i="8"/>
  <c r="B79" i="8"/>
  <c r="N9" i="15" l="1"/>
  <c r="O9" i="15"/>
  <c r="S14" i="13" l="1"/>
  <c r="R14" i="13"/>
  <c r="B5" i="18" l="1"/>
  <c r="B70" i="18" l="1"/>
  <c r="B56" i="18"/>
  <c r="B38" i="18"/>
  <c r="B18" i="18"/>
  <c r="B69" i="18" s="1"/>
  <c r="B4" i="18"/>
  <c r="B17" i="18" s="1"/>
  <c r="B37" i="18" s="1"/>
  <c r="B55" i="18" s="1"/>
  <c r="C16" i="15" l="1"/>
  <c r="C15" i="15"/>
  <c r="B92" i="14" l="1"/>
  <c r="B91" i="14"/>
  <c r="B90" i="14"/>
  <c r="B50" i="8" l="1"/>
  <c r="B48" i="8"/>
  <c r="B47" i="8"/>
  <c r="M8" i="15" l="1"/>
  <c r="J8" i="15" s="1"/>
  <c r="M9" i="15"/>
  <c r="J9" i="15" s="1"/>
  <c r="B27" i="13"/>
  <c r="B28" i="13"/>
  <c r="B26" i="13"/>
  <c r="B25" i="13"/>
  <c r="B45" i="11" l="1"/>
  <c r="B25" i="11"/>
  <c r="B22" i="11"/>
  <c r="B42" i="11"/>
  <c r="B23" i="11"/>
  <c r="B43" i="11"/>
  <c r="B44" i="11"/>
  <c r="B24" i="11"/>
  <c r="B70" i="14" l="1"/>
  <c r="B77" i="14" s="1"/>
  <c r="B100" i="14" l="1"/>
  <c r="B107" i="14" s="1"/>
  <c r="B114" i="14" s="1"/>
  <c r="M7" i="15" l="1"/>
  <c r="J7" i="15" s="1"/>
  <c r="D15" i="15"/>
  <c r="B69" i="14" l="1"/>
  <c r="B76" i="14" s="1"/>
  <c r="B68" i="14"/>
  <c r="B75" i="14" s="1"/>
  <c r="B98" i="14" l="1"/>
  <c r="B105" i="14" s="1"/>
  <c r="B112" i="14" s="1"/>
  <c r="B99" i="14"/>
  <c r="B106" i="14" s="1"/>
  <c r="B113" i="14" s="1"/>
  <c r="D17" i="15"/>
  <c r="M11" i="15"/>
  <c r="J11" i="15" s="1"/>
  <c r="B67" i="14"/>
  <c r="B74" i="14" s="1"/>
  <c r="B97" i="14" l="1"/>
  <c r="B104" i="14" s="1"/>
  <c r="B111" i="14" s="1"/>
  <c r="F15" i="15" l="1"/>
  <c r="F16" i="15" l="1"/>
  <c r="H16" i="15"/>
  <c r="F17" i="15" l="1"/>
  <c r="H15" i="15" l="1"/>
  <c r="H17" i="15" l="1"/>
  <c r="M18" i="18" l="1"/>
</calcChain>
</file>

<file path=xl/sharedStrings.xml><?xml version="1.0" encoding="utf-8"?>
<sst xmlns="http://schemas.openxmlformats.org/spreadsheetml/2006/main" count="345" uniqueCount="145">
  <si>
    <t>MTN</t>
  </si>
  <si>
    <t>Revenu Sortant (Voix)</t>
  </si>
  <si>
    <t>Revenu Entrant (Voix)</t>
  </si>
  <si>
    <t>Revenu Sortant (SMS)</t>
  </si>
  <si>
    <t>Revenu Total (Millions de CFA)</t>
  </si>
  <si>
    <t>Abonnés Postpayés</t>
  </si>
  <si>
    <t>Abonnés Prépayés</t>
  </si>
  <si>
    <t>Airtel</t>
  </si>
  <si>
    <t xml:space="preserve">Warid </t>
  </si>
  <si>
    <t>Azur</t>
  </si>
  <si>
    <t>Parts de marché</t>
  </si>
  <si>
    <t>Trafic on-net</t>
  </si>
  <si>
    <t>Trafic off-net</t>
  </si>
  <si>
    <t>National Entrant</t>
  </si>
  <si>
    <t>International Entrant</t>
  </si>
  <si>
    <t>Trafic International Sortant</t>
  </si>
  <si>
    <t>Répartition du Trafic Sortant Total</t>
  </si>
  <si>
    <t>Trafic SMS Sortant</t>
  </si>
  <si>
    <t>Trafic SMS Entrant</t>
  </si>
  <si>
    <t>Warid</t>
  </si>
  <si>
    <t>Répartition du Revenu Total</t>
  </si>
  <si>
    <t>Revenus Sortant Voix</t>
  </si>
  <si>
    <t>Revenus on-net</t>
  </si>
  <si>
    <t>Revenus off-net</t>
  </si>
  <si>
    <t>Revenus International Sortant</t>
  </si>
  <si>
    <t>Revenus Entrant Voix</t>
  </si>
  <si>
    <t>Revenus National Entrant</t>
  </si>
  <si>
    <t>Revenus International Entrant</t>
  </si>
  <si>
    <t>Revenu Total SMS (Millions de CFA)</t>
  </si>
  <si>
    <t>ARPU Sortant</t>
  </si>
  <si>
    <t>ARPU Entrant</t>
  </si>
  <si>
    <t>MoU Sortant</t>
  </si>
  <si>
    <t>MoU Entrant</t>
  </si>
  <si>
    <t>Tarifs Pondérés Sortants</t>
  </si>
  <si>
    <t>Population Totale (000)</t>
  </si>
  <si>
    <t>Activations abonnés (000)</t>
  </si>
  <si>
    <t>Désactivations Abonnés (000)</t>
  </si>
  <si>
    <t>Total Abonnés (000)</t>
  </si>
  <si>
    <t>Taux de pénétration sur pop. Totale</t>
  </si>
  <si>
    <t>Abonnés par opérateur (000)</t>
  </si>
  <si>
    <t>Taux de pénétration sur pop. &gt; 14 ans</t>
  </si>
  <si>
    <t>Réparition des abonnés</t>
  </si>
  <si>
    <t>Population &gt; 14 ans (000)</t>
  </si>
  <si>
    <t>Trafic Sortant Voix (Par Opérateur)</t>
  </si>
  <si>
    <t>Trafic Entrant Voix (Par Opérateur)</t>
  </si>
  <si>
    <t>Total Trafic Sortant (Milliers de SMS)</t>
  </si>
  <si>
    <t>Total Trafic Entrant (Milliers de SMS)</t>
  </si>
  <si>
    <t>Parts de marché des opérateurs</t>
  </si>
  <si>
    <t>Trafic SMS Sortant (par opérateur)</t>
  </si>
  <si>
    <t>Parts de Marché des Opérateurs</t>
  </si>
  <si>
    <t>Revenus Total par Opérateur</t>
  </si>
  <si>
    <t>Répartition du Trafic Sortant</t>
  </si>
  <si>
    <t>Répartition du Trafic Entrant</t>
  </si>
  <si>
    <t>Par Opérateurs</t>
  </si>
  <si>
    <t>ARPU</t>
  </si>
  <si>
    <t>MoU</t>
  </si>
  <si>
    <t>Tarifs Pondérés par destination</t>
  </si>
  <si>
    <t>International Sortant</t>
  </si>
  <si>
    <t>Total Marché</t>
  </si>
  <si>
    <t>Delta Total Marché</t>
  </si>
  <si>
    <t>Deltat Par Opérateur</t>
  </si>
  <si>
    <t>Revenu Total Par Opérateur</t>
  </si>
  <si>
    <t>Terminaison de trafic</t>
  </si>
  <si>
    <t>Revenu par minute (voir tarif pondéré)</t>
  </si>
  <si>
    <t>Minute réelle vs minute facturée</t>
  </si>
  <si>
    <t>Tarifs Pondérés Sortants Voix (F CFA)</t>
  </si>
  <si>
    <t>Tarifs Pondérés Sortants SMS (F CFA)</t>
  </si>
  <si>
    <t>Abonnés (000)</t>
  </si>
  <si>
    <t>Trafic Total Voix (Millions)</t>
  </si>
  <si>
    <t>Total Trafic Sortant</t>
  </si>
  <si>
    <t>Total Trafic Entrant</t>
  </si>
  <si>
    <t>Trafic Total SMS (Millions)</t>
  </si>
  <si>
    <t>Total Trafic SMS Sortants</t>
  </si>
  <si>
    <t>Total Trafic SMS Entrants</t>
  </si>
  <si>
    <t>Revenu Total ou Total Revenu</t>
  </si>
  <si>
    <t>Revenu Sortant Voix</t>
  </si>
  <si>
    <t>Revenu Entrant Voix</t>
  </si>
  <si>
    <t>Revenu Sortant SMS</t>
  </si>
  <si>
    <t>Trafic Sortant</t>
  </si>
  <si>
    <t>Trafic Entrant</t>
  </si>
  <si>
    <t xml:space="preserve">ARPU (Average Revenue Per User):  </t>
  </si>
  <si>
    <t>Type ou Nature de trafic</t>
  </si>
  <si>
    <t>Elasticité prix de la demande (Ed)</t>
  </si>
  <si>
    <t>On-net</t>
  </si>
  <si>
    <t>off-net</t>
  </si>
  <si>
    <t>International sortant</t>
  </si>
  <si>
    <t>International entrant</t>
  </si>
  <si>
    <t>Tarifs pondérés (sortant, entrant, voix, SMS)</t>
  </si>
  <si>
    <t>Répartition du Revenu Sortant</t>
  </si>
  <si>
    <t>Répartition du Revenu SMS</t>
  </si>
  <si>
    <t>Répartition du Revenu Entrant</t>
  </si>
  <si>
    <t xml:space="preserve">Evolution des Indicateurs </t>
  </si>
  <si>
    <t>Variation des Indicateurs</t>
  </si>
  <si>
    <t>Elasticité</t>
  </si>
  <si>
    <t>Trafic</t>
  </si>
  <si>
    <t>Tarifs</t>
  </si>
  <si>
    <t>Marché</t>
  </si>
  <si>
    <t>Revenu Entrant SMS</t>
  </si>
  <si>
    <t>Revenu Entrant (SMS)</t>
  </si>
  <si>
    <t>Activations Abonnés (000)</t>
  </si>
  <si>
    <t>Net Additionnel (000)</t>
  </si>
  <si>
    <t>Activation</t>
  </si>
  <si>
    <t>Désactivation</t>
  </si>
  <si>
    <t>Revenus Total Voix par Opérateur</t>
  </si>
  <si>
    <t>AIRTEL</t>
  </si>
  <si>
    <t>WARID</t>
  </si>
  <si>
    <t>AZUR</t>
  </si>
  <si>
    <t>Off-net</t>
  </si>
  <si>
    <r>
      <rPr>
        <b/>
        <sz val="8"/>
        <color rgb="FFC00000"/>
        <rFont val="Calibri"/>
        <family val="2"/>
        <scheme val="minor"/>
      </rPr>
      <t xml:space="preserve">ARPU </t>
    </r>
    <r>
      <rPr>
        <b/>
        <sz val="8"/>
        <color rgb="FF7030A0"/>
        <rFont val="Calibri"/>
        <family val="2"/>
        <scheme val="minor"/>
      </rPr>
      <t>Voix du marché</t>
    </r>
  </si>
  <si>
    <r>
      <rPr>
        <b/>
        <sz val="8"/>
        <color rgb="FFC00000"/>
        <rFont val="Calibri"/>
        <family val="2"/>
        <scheme val="minor"/>
      </rPr>
      <t>ARPU</t>
    </r>
    <r>
      <rPr>
        <b/>
        <sz val="8"/>
        <color rgb="FF7030A0"/>
        <rFont val="Calibri"/>
        <family val="2"/>
        <scheme val="minor"/>
      </rPr>
      <t xml:space="preserve"> Voix par opérateurs</t>
    </r>
  </si>
  <si>
    <r>
      <rPr>
        <b/>
        <sz val="8"/>
        <color rgb="FFC00000"/>
        <rFont val="Calibri"/>
        <family val="2"/>
        <scheme val="minor"/>
      </rPr>
      <t>ARPU</t>
    </r>
    <r>
      <rPr>
        <b/>
        <sz val="8"/>
        <color rgb="FF7030A0"/>
        <rFont val="Calibri"/>
        <family val="2"/>
        <scheme val="minor"/>
      </rPr>
      <t xml:space="preserve"> SMS du marché</t>
    </r>
  </si>
  <si>
    <r>
      <rPr>
        <b/>
        <sz val="8"/>
        <color rgb="FFC00000"/>
        <rFont val="Calibri"/>
        <family val="2"/>
        <scheme val="minor"/>
      </rPr>
      <t>ARPU</t>
    </r>
    <r>
      <rPr>
        <b/>
        <sz val="8"/>
        <color rgb="FF7030A0"/>
        <rFont val="Calibri"/>
        <family val="2"/>
        <scheme val="minor"/>
      </rPr>
      <t xml:space="preserve"> SMS par opérateurs</t>
    </r>
  </si>
  <si>
    <r>
      <rPr>
        <b/>
        <sz val="8"/>
        <color rgb="FF00B050"/>
        <rFont val="Calibri"/>
        <family val="2"/>
        <scheme val="minor"/>
      </rPr>
      <t>MoU</t>
    </r>
    <r>
      <rPr>
        <b/>
        <sz val="8"/>
        <color rgb="FF7030A0"/>
        <rFont val="Calibri"/>
        <family val="2"/>
        <scheme val="minor"/>
      </rPr>
      <t xml:space="preserve"> du marché</t>
    </r>
  </si>
  <si>
    <r>
      <rPr>
        <b/>
        <sz val="8"/>
        <color rgb="FF00B050"/>
        <rFont val="Calibri"/>
        <family val="2"/>
        <scheme val="minor"/>
      </rPr>
      <t>MoU</t>
    </r>
    <r>
      <rPr>
        <b/>
        <sz val="8"/>
        <color rgb="FF7030A0"/>
        <rFont val="Calibri"/>
        <family val="2"/>
        <scheme val="minor"/>
      </rPr>
      <t xml:space="preserve"> par opérateurs</t>
    </r>
  </si>
  <si>
    <r>
      <rPr>
        <b/>
        <sz val="8"/>
        <rFont val="Calibri"/>
        <family val="2"/>
        <scheme val="minor"/>
      </rPr>
      <t>Tarifs</t>
    </r>
    <r>
      <rPr>
        <b/>
        <sz val="8"/>
        <color rgb="FF7030A0"/>
        <rFont val="Calibri"/>
        <family val="2"/>
        <scheme val="minor"/>
      </rPr>
      <t xml:space="preserve"> Pondérés Voix</t>
    </r>
  </si>
  <si>
    <r>
      <rPr>
        <b/>
        <sz val="8"/>
        <rFont val="Calibri"/>
        <family val="2"/>
        <scheme val="minor"/>
      </rPr>
      <t>Tarifs pondérés</t>
    </r>
    <r>
      <rPr>
        <b/>
        <sz val="8"/>
        <color rgb="FF7030A0"/>
        <rFont val="Calibri"/>
        <family val="2"/>
        <scheme val="minor"/>
      </rPr>
      <t xml:space="preserve"> On-net</t>
    </r>
  </si>
  <si>
    <r>
      <rPr>
        <b/>
        <sz val="8"/>
        <rFont val="Calibri"/>
        <family val="2"/>
        <scheme val="minor"/>
      </rPr>
      <t>Tarifs pondérés</t>
    </r>
    <r>
      <rPr>
        <b/>
        <sz val="8"/>
        <color rgb="FF7030A0"/>
        <rFont val="Calibri"/>
        <family val="2"/>
        <scheme val="minor"/>
      </rPr>
      <t xml:space="preserve"> Off-net</t>
    </r>
  </si>
  <si>
    <r>
      <rPr>
        <b/>
        <sz val="8"/>
        <rFont val="Calibri"/>
        <family val="2"/>
        <scheme val="minor"/>
      </rPr>
      <t>Tarifs</t>
    </r>
    <r>
      <rPr>
        <b/>
        <sz val="8"/>
        <color rgb="FF7030A0"/>
        <rFont val="Calibri"/>
        <family val="2"/>
        <scheme val="minor"/>
      </rPr>
      <t xml:space="preserve"> pondérés International Sortant</t>
    </r>
  </si>
  <si>
    <r>
      <rPr>
        <b/>
        <sz val="8"/>
        <rFont val="Calibri"/>
        <family val="2"/>
        <scheme val="minor"/>
      </rPr>
      <t>Tarifs</t>
    </r>
    <r>
      <rPr>
        <b/>
        <sz val="8"/>
        <color rgb="FF7030A0"/>
        <rFont val="Calibri"/>
        <family val="2"/>
        <scheme val="minor"/>
      </rPr>
      <t xml:space="preserve"> Pondérés SMS</t>
    </r>
  </si>
  <si>
    <t>T1-21</t>
  </si>
  <si>
    <t>T2-21</t>
  </si>
  <si>
    <t>T2-20</t>
  </si>
  <si>
    <t>T3-20</t>
  </si>
  <si>
    <t>T4-20</t>
  </si>
  <si>
    <t>Tarifs* Pondérés Sortant</t>
  </si>
  <si>
    <t>Trafic Sortant**</t>
  </si>
  <si>
    <t>ARPU Sortant*</t>
  </si>
  <si>
    <t xml:space="preserve">Tarifs Pondérés </t>
  </si>
  <si>
    <t xml:space="preserve">            </t>
  </si>
  <si>
    <t>T3-22</t>
  </si>
  <si>
    <t>Trafic Entrant Voix (en Milliers de minutes)</t>
  </si>
  <si>
    <t>Trafic Sortant Voix (en milliers de minutes)</t>
  </si>
  <si>
    <t>T1-22</t>
  </si>
  <si>
    <t>T2-22</t>
  </si>
  <si>
    <t>T4-22</t>
  </si>
  <si>
    <t>T1-23</t>
  </si>
  <si>
    <t>T2-23</t>
  </si>
  <si>
    <t>T3-23</t>
  </si>
  <si>
    <t>T4-23</t>
  </si>
  <si>
    <t>Revenus Total Voix Par Opérateur (Millions de F CFA)</t>
  </si>
  <si>
    <t>Revenus Total Par Opérateur (Millions de F CFA)</t>
  </si>
  <si>
    <t>T2-23/T2-22</t>
  </si>
  <si>
    <r>
      <rPr>
        <b/>
        <sz val="11"/>
        <rFont val="Calibri"/>
        <family val="2"/>
        <scheme val="minor"/>
      </rPr>
      <t>Tarifs pondérés</t>
    </r>
    <r>
      <rPr>
        <b/>
        <sz val="11"/>
        <color rgb="FF7030A0"/>
        <rFont val="Calibri"/>
        <family val="2"/>
        <scheme val="minor"/>
      </rPr>
      <t xml:space="preserve"> On-net</t>
    </r>
  </si>
  <si>
    <r>
      <rPr>
        <b/>
        <sz val="11"/>
        <rFont val="Calibri"/>
        <family val="2"/>
        <scheme val="minor"/>
      </rPr>
      <t>Tarifs pondérés</t>
    </r>
    <r>
      <rPr>
        <b/>
        <sz val="11"/>
        <color rgb="FF7030A0"/>
        <rFont val="Calibri"/>
        <family val="2"/>
        <scheme val="minor"/>
      </rPr>
      <t xml:space="preserve"> Off-net</t>
    </r>
  </si>
  <si>
    <r>
      <rPr>
        <b/>
        <sz val="11"/>
        <rFont val="Calibri"/>
        <family val="2"/>
        <scheme val="minor"/>
      </rPr>
      <t>Tarifs</t>
    </r>
    <r>
      <rPr>
        <b/>
        <sz val="11"/>
        <color rgb="FF7030A0"/>
        <rFont val="Calibri"/>
        <family val="2"/>
        <scheme val="minor"/>
      </rPr>
      <t xml:space="preserve"> pondérés International Sortant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</si>
</sst>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\ _€_-;\-* #,##0\ _€_-;_-* &quot;-&quot;\ _€_-;_-@_-"/>
    <numFmt numFmtId="165" formatCode="_-* #,##0.00\ _€_-;\-* #,##0.00\ _€_-;_-* &quot;-&quot;??\ _€_-;_-@_-"/>
    <numFmt numFmtId="166" formatCode="0.0%"/>
    <numFmt numFmtId="167" formatCode="_-* #,##0.00\ _F_-;\-* #,##0.00\ _F_-;_-* &quot;-&quot;??\ _F_-;_-@_-"/>
    <numFmt numFmtId="168" formatCode="#,##0.0"/>
    <numFmt numFmtId="169" formatCode="0.0"/>
    <numFmt numFmtId="170" formatCode="0.0000"/>
    <numFmt numFmtId="171" formatCode="_(* #,##0_);_(* \(#,##0\);_(* &quot;-&quot;_);_(@_)"/>
    <numFmt numFmtId="172" formatCode="_-* #,##0\ _€_-;\-* #,##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923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E4B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0">
    <xf numFmtId="0" fontId="0" fillId="0" borderId="0" xfId="0"/>
    <xf numFmtId="166" fontId="0" fillId="2" borderId="0" xfId="1" applyNumberFormat="1" applyFont="1" applyFill="1"/>
    <xf numFmtId="0" fontId="0" fillId="2" borderId="0" xfId="0" applyFill="1"/>
    <xf numFmtId="9" fontId="0" fillId="2" borderId="0" xfId="1" applyFont="1" applyFill="1"/>
    <xf numFmtId="3" fontId="5" fillId="2" borderId="1" xfId="0" applyNumberFormat="1" applyFont="1" applyFill="1" applyBorder="1"/>
    <xf numFmtId="0" fontId="5" fillId="2" borderId="1" xfId="0" applyFont="1" applyFill="1" applyBorder="1"/>
    <xf numFmtId="3" fontId="0" fillId="2" borderId="0" xfId="0" applyNumberFormat="1" applyFill="1"/>
    <xf numFmtId="0" fontId="0" fillId="2" borderId="0" xfId="0" applyFill="1" applyAlignment="1">
      <alignment horizontal="left" indent="6"/>
    </xf>
    <xf numFmtId="0" fontId="7" fillId="2" borderId="1" xfId="0" applyFont="1" applyFill="1" applyBorder="1"/>
    <xf numFmtId="3" fontId="7" fillId="2" borderId="1" xfId="0" applyNumberFormat="1" applyFont="1" applyFill="1" applyBorder="1"/>
    <xf numFmtId="0" fontId="5" fillId="2" borderId="1" xfId="0" applyFont="1" applyFill="1" applyBorder="1" applyAlignment="1">
      <alignment horizontal="left" indent="2"/>
    </xf>
    <xf numFmtId="3" fontId="7" fillId="2" borderId="1" xfId="0" applyNumberFormat="1" applyFont="1" applyFill="1" applyBorder="1" applyAlignment="1">
      <alignment horizontal="right"/>
    </xf>
    <xf numFmtId="166" fontId="0" fillId="2" borderId="0" xfId="1" applyNumberFormat="1" applyFont="1" applyFill="1" applyBorder="1"/>
    <xf numFmtId="0" fontId="5" fillId="2" borderId="1" xfId="0" applyFont="1" applyFill="1" applyBorder="1" applyAlignment="1">
      <alignment horizontal="left"/>
    </xf>
    <xf numFmtId="0" fontId="0" fillId="2" borderId="0" xfId="0" applyFill="1" applyAlignment="1">
      <alignment horizontal="left" indent="2"/>
    </xf>
    <xf numFmtId="166" fontId="0" fillId="2" borderId="1" xfId="1" applyNumberFormat="1" applyFont="1" applyFill="1" applyBorder="1"/>
    <xf numFmtId="0" fontId="5" fillId="2" borderId="0" xfId="0" applyFont="1" applyFill="1"/>
    <xf numFmtId="0" fontId="8" fillId="2" borderId="0" xfId="0" applyFont="1" applyFill="1"/>
    <xf numFmtId="9" fontId="0" fillId="2" borderId="0" xfId="1" applyFont="1" applyFill="1" applyBorder="1"/>
    <xf numFmtId="3" fontId="0" fillId="2" borderId="1" xfId="0" applyNumberFormat="1" applyFill="1" applyBorder="1"/>
    <xf numFmtId="0" fontId="7" fillId="2" borderId="0" xfId="0" applyFont="1" applyFill="1"/>
    <xf numFmtId="0" fontId="6" fillId="3" borderId="0" xfId="0" applyFont="1" applyFill="1"/>
    <xf numFmtId="0" fontId="5" fillId="2" borderId="0" xfId="0" applyFont="1" applyFill="1" applyAlignment="1">
      <alignment horizontal="left"/>
    </xf>
    <xf numFmtId="0" fontId="6" fillId="3" borderId="0" xfId="0" applyFont="1" applyFill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9" fillId="2" borderId="0" xfId="0" applyFont="1" applyFill="1"/>
    <xf numFmtId="3" fontId="5" fillId="2" borderId="0" xfId="0" applyNumberFormat="1" applyFont="1" applyFill="1" applyAlignment="1">
      <alignment horizontal="center"/>
    </xf>
    <xf numFmtId="0" fontId="10" fillId="7" borderId="0" xfId="0" applyFont="1" applyFill="1"/>
    <xf numFmtId="0" fontId="10" fillId="2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/>
    </xf>
    <xf numFmtId="9" fontId="10" fillId="2" borderId="3" xfId="1" applyFont="1" applyFill="1" applyBorder="1" applyAlignment="1">
      <alignment horizontal="center"/>
    </xf>
    <xf numFmtId="0" fontId="11" fillId="7" borderId="0" xfId="0" applyFont="1" applyFill="1"/>
    <xf numFmtId="3" fontId="11" fillId="7" borderId="0" xfId="0" applyNumberFormat="1" applyFont="1" applyFill="1" applyAlignment="1">
      <alignment horizontal="center"/>
    </xf>
    <xf numFmtId="0" fontId="11" fillId="4" borderId="0" xfId="0" applyFont="1" applyFill="1"/>
    <xf numFmtId="166" fontId="0" fillId="2" borderId="0" xfId="0" applyNumberFormat="1" applyFill="1"/>
    <xf numFmtId="166" fontId="9" fillId="2" borderId="0" xfId="1" applyNumberFormat="1" applyFont="1" applyFill="1" applyBorder="1" applyAlignment="1">
      <alignment horizontal="right"/>
    </xf>
    <xf numFmtId="0" fontId="13" fillId="2" borderId="0" xfId="0" applyFont="1" applyFill="1" applyAlignment="1">
      <alignment horizontal="justify" vertical="top"/>
    </xf>
    <xf numFmtId="0" fontId="0" fillId="2" borderId="0" xfId="0" applyFill="1" applyAlignment="1">
      <alignment vertical="top"/>
    </xf>
    <xf numFmtId="0" fontId="6" fillId="8" borderId="0" xfId="0" applyFont="1" applyFill="1"/>
    <xf numFmtId="0" fontId="6" fillId="8" borderId="0" xfId="0" applyFont="1" applyFill="1" applyAlignment="1">
      <alignment horizontal="right"/>
    </xf>
    <xf numFmtId="0" fontId="6" fillId="9" borderId="0" xfId="0" applyFont="1" applyFill="1"/>
    <xf numFmtId="0" fontId="6" fillId="9" borderId="0" xfId="0" applyFont="1" applyFill="1" applyAlignment="1">
      <alignment horizontal="right"/>
    </xf>
    <xf numFmtId="0" fontId="0" fillId="2" borderId="0" xfId="0" applyFill="1" applyAlignment="1">
      <alignment horizontal="left" indent="1"/>
    </xf>
    <xf numFmtId="9" fontId="0" fillId="2" borderId="0" xfId="0" applyNumberFormat="1" applyFill="1"/>
    <xf numFmtId="0" fontId="6" fillId="10" borderId="0" xfId="0" applyFont="1" applyFill="1"/>
    <xf numFmtId="0" fontId="6" fillId="10" borderId="0" xfId="0" applyFont="1" applyFill="1" applyAlignment="1">
      <alignment horizontal="right"/>
    </xf>
    <xf numFmtId="3" fontId="0" fillId="2" borderId="1" xfId="0" applyNumberFormat="1" applyFill="1" applyBorder="1" applyAlignment="1">
      <alignment horizontal="right"/>
    </xf>
    <xf numFmtId="166" fontId="11" fillId="4" borderId="0" xfId="1" applyNumberFormat="1" applyFont="1" applyFill="1" applyBorder="1" applyAlignment="1">
      <alignment horizontal="center"/>
    </xf>
    <xf numFmtId="170" fontId="0" fillId="2" borderId="0" xfId="1" applyNumberFormat="1" applyFont="1" applyFill="1"/>
    <xf numFmtId="169" fontId="0" fillId="2" borderId="0" xfId="0" applyNumberFormat="1" applyFill="1"/>
    <xf numFmtId="0" fontId="5" fillId="2" borderId="4" xfId="0" applyFont="1" applyFill="1" applyBorder="1"/>
    <xf numFmtId="0" fontId="0" fillId="2" borderId="4" xfId="0" applyFill="1" applyBorder="1"/>
    <xf numFmtId="0" fontId="12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0" fillId="2" borderId="6" xfId="0" applyFill="1" applyBorder="1"/>
    <xf numFmtId="3" fontId="5" fillId="2" borderId="6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68" fontId="10" fillId="2" borderId="7" xfId="0" applyNumberFormat="1" applyFont="1" applyFill="1" applyBorder="1" applyAlignment="1">
      <alignment horizontal="center"/>
    </xf>
    <xf numFmtId="9" fontId="10" fillId="2" borderId="5" xfId="1" applyFont="1" applyFill="1" applyBorder="1" applyAlignment="1">
      <alignment horizontal="center"/>
    </xf>
    <xf numFmtId="166" fontId="7" fillId="2" borderId="0" xfId="0" applyNumberFormat="1" applyFont="1" applyFill="1"/>
    <xf numFmtId="0" fontId="6" fillId="0" borderId="0" xfId="0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165" fontId="0" fillId="2" borderId="0" xfId="10" applyFont="1" applyFill="1"/>
    <xf numFmtId="172" fontId="0" fillId="2" borderId="0" xfId="10" applyNumberFormat="1" applyFont="1" applyFill="1"/>
    <xf numFmtId="3" fontId="10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12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4" fillId="2" borderId="0" xfId="0" applyFont="1" applyFill="1"/>
    <xf numFmtId="0" fontId="16" fillId="2" borderId="0" xfId="0" applyFont="1" applyFill="1"/>
    <xf numFmtId="0" fontId="17" fillId="5" borderId="0" xfId="0" applyFont="1" applyFill="1"/>
    <xf numFmtId="0" fontId="17" fillId="5" borderId="0" xfId="0" applyFont="1" applyFill="1" applyAlignment="1">
      <alignment horizontal="right"/>
    </xf>
    <xf numFmtId="166" fontId="16" fillId="2" borderId="0" xfId="1" applyNumberFormat="1" applyFont="1" applyFill="1"/>
    <xf numFmtId="0" fontId="18" fillId="2" borderId="1" xfId="0" applyFont="1" applyFill="1" applyBorder="1" applyAlignment="1">
      <alignment horizontal="left" indent="4"/>
    </xf>
    <xf numFmtId="3" fontId="18" fillId="2" borderId="1" xfId="0" applyNumberFormat="1" applyFont="1" applyFill="1" applyBorder="1"/>
    <xf numFmtId="0" fontId="16" fillId="2" borderId="0" xfId="0" applyFont="1" applyFill="1" applyAlignment="1">
      <alignment horizontal="left" indent="6"/>
    </xf>
    <xf numFmtId="3" fontId="16" fillId="2" borderId="0" xfId="0" applyNumberFormat="1" applyFont="1" applyFill="1"/>
    <xf numFmtId="166" fontId="16" fillId="2" borderId="0" xfId="0" applyNumberFormat="1" applyFont="1" applyFill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horizontal="left" indent="6"/>
    </xf>
    <xf numFmtId="0" fontId="20" fillId="2" borderId="1" xfId="0" applyFont="1" applyFill="1" applyBorder="1" applyAlignment="1">
      <alignment horizontal="left" indent="2"/>
    </xf>
    <xf numFmtId="0" fontId="16" fillId="2" borderId="0" xfId="0" applyFont="1" applyFill="1" applyAlignment="1">
      <alignment horizontal="left" indent="12"/>
    </xf>
    <xf numFmtId="0" fontId="16" fillId="6" borderId="0" xfId="0" applyFont="1" applyFill="1"/>
    <xf numFmtId="169" fontId="16" fillId="2" borderId="0" xfId="1" applyNumberFormat="1" applyFont="1" applyFill="1"/>
    <xf numFmtId="10" fontId="16" fillId="2" borderId="0" xfId="0" applyNumberFormat="1" applyFont="1" applyFill="1"/>
    <xf numFmtId="10" fontId="0" fillId="2" borderId="0" xfId="1" applyNumberFormat="1" applyFont="1" applyFill="1" applyBorder="1"/>
    <xf numFmtId="164" fontId="0" fillId="2" borderId="0" xfId="0" applyNumberFormat="1" applyFill="1"/>
    <xf numFmtId="164" fontId="16" fillId="2" borderId="0" xfId="0" applyNumberFormat="1" applyFont="1" applyFill="1"/>
    <xf numFmtId="168" fontId="16" fillId="2" borderId="0" xfId="0" applyNumberFormat="1" applyFont="1" applyFill="1"/>
    <xf numFmtId="4" fontId="16" fillId="2" borderId="1" xfId="0" applyNumberFormat="1" applyFont="1" applyFill="1" applyBorder="1"/>
    <xf numFmtId="4" fontId="16" fillId="2" borderId="0" xfId="0" applyNumberFormat="1" applyFont="1" applyFill="1"/>
    <xf numFmtId="0" fontId="11" fillId="7" borderId="0" xfId="0" applyFont="1" applyFill="1" applyAlignment="1">
      <alignment horizontal="center"/>
    </xf>
    <xf numFmtId="171" fontId="3" fillId="2" borderId="1" xfId="7" applyNumberFormat="1" applyFont="1" applyFill="1" applyBorder="1"/>
    <xf numFmtId="3" fontId="18" fillId="2" borderId="0" xfId="0" applyNumberFormat="1" applyFont="1" applyFill="1"/>
    <xf numFmtId="3" fontId="12" fillId="2" borderId="1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17" fontId="12" fillId="2" borderId="0" xfId="0" applyNumberFormat="1" applyFont="1" applyFill="1" applyAlignment="1">
      <alignment horizontal="right"/>
    </xf>
    <xf numFmtId="9" fontId="10" fillId="2" borderId="0" xfId="1" applyFont="1" applyFill="1" applyBorder="1" applyAlignment="1">
      <alignment horizontal="right"/>
    </xf>
    <xf numFmtId="9" fontId="12" fillId="2" borderId="1" xfId="1" applyFont="1" applyFill="1" applyBorder="1" applyAlignment="1">
      <alignment horizontal="right"/>
    </xf>
    <xf numFmtId="3" fontId="10" fillId="2" borderId="1" xfId="0" applyNumberFormat="1" applyFont="1" applyFill="1" applyBorder="1" applyAlignment="1">
      <alignment horizontal="right"/>
    </xf>
    <xf numFmtId="9" fontId="10" fillId="2" borderId="1" xfId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4" xfId="0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169" fontId="10" fillId="2" borderId="0" xfId="1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9" fontId="10" fillId="2" borderId="1" xfId="1" applyNumberFormat="1" applyFont="1" applyFill="1" applyBorder="1" applyAlignment="1">
      <alignment horizontal="right"/>
    </xf>
    <xf numFmtId="17" fontId="6" fillId="9" borderId="0" xfId="0" applyNumberFormat="1" applyFont="1" applyFill="1" applyAlignment="1">
      <alignment horizontal="right"/>
    </xf>
    <xf numFmtId="4" fontId="9" fillId="2" borderId="0" xfId="0" applyNumberFormat="1" applyFont="1" applyFill="1"/>
    <xf numFmtId="0" fontId="21" fillId="11" borderId="0" xfId="0" applyFont="1" applyFill="1"/>
    <xf numFmtId="0" fontId="22" fillId="11" borderId="0" xfId="0" applyFont="1" applyFill="1" applyAlignment="1">
      <alignment horizontal="right" vertical="center" wrapText="1"/>
    </xf>
    <xf numFmtId="0" fontId="23" fillId="11" borderId="0" xfId="0" applyFont="1" applyFill="1" applyAlignment="1">
      <alignment horizontal="right" vertical="center" wrapText="1"/>
    </xf>
    <xf numFmtId="0" fontId="24" fillId="12" borderId="0" xfId="0" applyFont="1" applyFill="1" applyAlignment="1">
      <alignment vertical="center"/>
    </xf>
    <xf numFmtId="3" fontId="24" fillId="12" borderId="0" xfId="0" applyNumberFormat="1" applyFont="1" applyFill="1" applyAlignment="1">
      <alignment horizontal="right" vertical="center" wrapText="1"/>
    </xf>
    <xf numFmtId="0" fontId="5" fillId="12" borderId="8" xfId="0" applyFont="1" applyFill="1" applyBorder="1" applyAlignment="1">
      <alignment vertical="center"/>
    </xf>
    <xf numFmtId="3" fontId="5" fillId="12" borderId="8" xfId="0" applyNumberFormat="1" applyFont="1" applyFill="1" applyBorder="1" applyAlignment="1">
      <alignment horizontal="right" vertical="center" wrapText="1"/>
    </xf>
    <xf numFmtId="0" fontId="24" fillId="12" borderId="0" xfId="0" applyFont="1" applyFill="1" applyAlignment="1">
      <alignment horizontal="left" vertical="center" indent="1"/>
    </xf>
    <xf numFmtId="0" fontId="24" fillId="12" borderId="0" xfId="0" applyFont="1" applyFill="1" applyAlignment="1">
      <alignment horizontal="right" vertical="center" wrapText="1"/>
    </xf>
    <xf numFmtId="0" fontId="21" fillId="12" borderId="0" xfId="0" applyFont="1" applyFill="1"/>
    <xf numFmtId="0" fontId="25" fillId="12" borderId="8" xfId="0" applyFont="1" applyFill="1" applyBorder="1" applyAlignment="1">
      <alignment vertical="center"/>
    </xf>
    <xf numFmtId="0" fontId="24" fillId="12" borderId="0" xfId="0" applyFont="1" applyFill="1" applyAlignment="1">
      <alignment vertical="center" wrapText="1"/>
    </xf>
    <xf numFmtId="0" fontId="1" fillId="12" borderId="0" xfId="0" applyFont="1" applyFill="1" applyAlignment="1">
      <alignment vertical="center"/>
    </xf>
    <xf numFmtId="1" fontId="24" fillId="12" borderId="0" xfId="0" applyNumberFormat="1" applyFont="1" applyFill="1" applyAlignment="1">
      <alignment horizontal="right" vertical="center" wrapText="1"/>
    </xf>
    <xf numFmtId="1" fontId="25" fillId="12" borderId="8" xfId="0" applyNumberFormat="1" applyFont="1" applyFill="1" applyBorder="1" applyAlignment="1">
      <alignment horizontal="right" vertical="center" wrapText="1"/>
    </xf>
    <xf numFmtId="169" fontId="1" fillId="12" borderId="0" xfId="0" applyNumberFormat="1" applyFont="1" applyFill="1" applyAlignment="1">
      <alignment horizontal="right" vertical="center" wrapText="1"/>
    </xf>
    <xf numFmtId="1" fontId="1" fillId="12" borderId="0" xfId="0" applyNumberFormat="1" applyFont="1" applyFill="1" applyAlignment="1">
      <alignment horizontal="right" vertical="center" wrapText="1"/>
    </xf>
    <xf numFmtId="172" fontId="9" fillId="2" borderId="0" xfId="10" applyNumberFormat="1" applyFont="1" applyFill="1" applyBorder="1" applyAlignment="1">
      <alignment horizontal="right"/>
    </xf>
    <xf numFmtId="10" fontId="9" fillId="2" borderId="0" xfId="1" applyNumberFormat="1" applyFont="1" applyFill="1" applyBorder="1" applyAlignment="1">
      <alignment horizontal="right"/>
    </xf>
    <xf numFmtId="166" fontId="10" fillId="2" borderId="3" xfId="1" applyNumberFormat="1" applyFont="1" applyFill="1" applyBorder="1" applyAlignment="1">
      <alignment horizontal="center"/>
    </xf>
    <xf numFmtId="166" fontId="10" fillId="2" borderId="5" xfId="1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/>
    </xf>
    <xf numFmtId="4" fontId="10" fillId="2" borderId="0" xfId="0" applyNumberFormat="1" applyFont="1" applyFill="1" applyAlignment="1">
      <alignment horizontal="center"/>
    </xf>
    <xf numFmtId="4" fontId="11" fillId="7" borderId="0" xfId="0" applyNumberFormat="1" applyFont="1" applyFill="1" applyAlignment="1">
      <alignment horizontal="center"/>
    </xf>
    <xf numFmtId="166" fontId="0" fillId="0" borderId="0" xfId="1" applyNumberFormat="1" applyFont="1" applyFill="1"/>
    <xf numFmtId="166" fontId="0" fillId="0" borderId="0" xfId="1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right"/>
    </xf>
    <xf numFmtId="0" fontId="7" fillId="2" borderId="0" xfId="0" applyFont="1" applyFill="1" applyAlignment="1">
      <alignment horizontal="left" indent="3"/>
    </xf>
    <xf numFmtId="0" fontId="27" fillId="2" borderId="1" xfId="0" applyFont="1" applyFill="1" applyBorder="1" applyAlignment="1">
      <alignment horizontal="left" indent="2"/>
    </xf>
    <xf numFmtId="9" fontId="16" fillId="2" borderId="0" xfId="1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1" fillId="7" borderId="0" xfId="0" applyFont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4" fillId="0" borderId="6" xfId="1" applyNumberFormat="1" applyFont="1" applyFill="1" applyBorder="1" applyAlignment="1">
      <alignment horizontal="center"/>
    </xf>
  </cellXfs>
  <cellStyles count="11">
    <cellStyle name="Comma 2" xfId="5" xr:uid="{00000000-0005-0000-0000-000000000000}"/>
    <cellStyle name="Milliers" xfId="10" builtinId="3"/>
    <cellStyle name="Normal" xfId="0" builtinId="0"/>
    <cellStyle name="Normal 2" xfId="4" xr:uid="{00000000-0005-0000-0000-000003000000}"/>
    <cellStyle name="Normal 2 2" xfId="3" xr:uid="{00000000-0005-0000-0000-000004000000}"/>
    <cellStyle name="Normal 3" xfId="2" xr:uid="{00000000-0005-0000-0000-000005000000}"/>
    <cellStyle name="Percent 2" xfId="7" xr:uid="{00000000-0005-0000-0000-000006000000}"/>
    <cellStyle name="Percent 3" xfId="8" xr:uid="{00000000-0005-0000-0000-000007000000}"/>
    <cellStyle name="Percent 4" xfId="6" xr:uid="{00000000-0005-0000-0000-000008000000}"/>
    <cellStyle name="Pourcentage" xfId="1" builtinId="5"/>
    <cellStyle name="Pourcentage 2" xfId="9" xr:uid="{00000000-0005-0000-0000-00000A000000}"/>
  </cellStyles>
  <dxfs count="3"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95B3D7"/>
      <color rgb="FF75923C"/>
      <color rgb="FFBE4B48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30768640380371E-2"/>
          <c:y val="8.1119488013642146E-2"/>
          <c:w val="0.87610092287066832"/>
          <c:h val="0.6777498077057551"/>
        </c:manualLayout>
      </c:layout>
      <c:lineChart>
        <c:grouping val="standard"/>
        <c:varyColors val="0"/>
        <c:ser>
          <c:idx val="0"/>
          <c:order val="0"/>
          <c:tx>
            <c:strRef>
              <c:f>'Population et Abonnés'!$B$32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'Population et Abonnés'!$C$30:$I$30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'Population et Abonnés'!$C$32:$I$32</c:f>
              <c:numCache>
                <c:formatCode>0.0%</c:formatCode>
                <c:ptCount val="5"/>
                <c:pt idx="0">
                  <c:v>0.60228383328827673</c:v>
                </c:pt>
                <c:pt idx="1">
                  <c:v>0.61109535262789971</c:v>
                </c:pt>
                <c:pt idx="2">
                  <c:v>0.61558552617839868</c:v>
                </c:pt>
                <c:pt idx="3">
                  <c:v>0.62027857560565558</c:v>
                </c:pt>
                <c:pt idx="4">
                  <c:v>0.61954766320122101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9D-400D-92AF-84872ED7463C}"/>
            </c:ext>
          </c:extLst>
        </c:ser>
        <c:ser>
          <c:idx val="1"/>
          <c:order val="1"/>
          <c:tx>
            <c:strRef>
              <c:f>'Population et Abonnés'!$B$33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'Population et Abonnés'!$C$30:$I$30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'Population et Abonnés'!$C$33:$I$33</c:f>
              <c:numCache>
                <c:formatCode>0.0%</c:formatCode>
                <c:ptCount val="5"/>
                <c:pt idx="0">
                  <c:v>0.39771616671172333</c:v>
                </c:pt>
                <c:pt idx="1">
                  <c:v>0.38890464737210034</c:v>
                </c:pt>
                <c:pt idx="2">
                  <c:v>0.38441447382160121</c:v>
                </c:pt>
                <c:pt idx="3">
                  <c:v>0.37972142439434436</c:v>
                </c:pt>
                <c:pt idx="4">
                  <c:v>0.38045233679877904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19D-400D-92AF-84872ED7463C}"/>
            </c:ext>
          </c:extLst>
        </c:ser>
        <c:ser>
          <c:idx val="2"/>
          <c:order val="2"/>
          <c:tx>
            <c:strRef>
              <c:f>'Population et Abonnés'!$B$34</c:f>
              <c:strCache>
                <c:ptCount val="1"/>
                <c:pt idx="0">
                  <c:v>Warid </c:v>
                </c:pt>
              </c:strCache>
            </c:strRef>
          </c:tx>
          <c:cat>
            <c:strRef>
              <c:f>'Population et Abonnés'!$C$30:$I$30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'Population et Abonnés'!$C$34:$I$34</c:f>
            </c:numRef>
          </c:val>
          <c:smooth val="0"/>
          <c:extLst>
            <c:ext xmlns:c16="http://schemas.microsoft.com/office/drawing/2014/chart" uri="{C3380CC4-5D6E-409C-BE32-E72D297353CC}">
              <c16:uniqueId val="{00000000-D457-4304-B222-A3D526504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2354624"/>
        <c:axId val="-1815137216"/>
      </c:lineChart>
      <c:catAx>
        <c:axId val="-18223546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1815137216"/>
        <c:crosses val="autoZero"/>
        <c:auto val="1"/>
        <c:lblAlgn val="ctr"/>
        <c:lblOffset val="100"/>
        <c:noMultiLvlLbl val="0"/>
      </c:catAx>
      <c:valAx>
        <c:axId val="-1815137216"/>
        <c:scaling>
          <c:orientation val="minMax"/>
          <c:min val="0.2"/>
        </c:scaling>
        <c:delete val="0"/>
        <c:axPos val="l"/>
        <c:numFmt formatCode="0.0%" sourceLinked="1"/>
        <c:majorTickMark val="none"/>
        <c:minorTickMark val="none"/>
        <c:tickLblPos val="nextTo"/>
        <c:crossAx val="-1822354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06193510158883E-2"/>
          <c:y val="2.79611440322537E-2"/>
          <c:w val="0.9169419716881192"/>
          <c:h val="0.72399960314239076"/>
        </c:manualLayout>
      </c:layout>
      <c:lineChart>
        <c:grouping val="standard"/>
        <c:varyColors val="0"/>
        <c:ser>
          <c:idx val="1"/>
          <c:order val="0"/>
          <c:tx>
            <c:strRef>
              <c:f>Ratios!$B$25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Ratios!$C$24:$J$24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Ratios!$C$25:$J$25</c:f>
              <c:numCache>
                <c:formatCode>#,##0</c:formatCode>
                <c:ptCount val="5"/>
                <c:pt idx="0">
                  <c:v>198.99765697328803</c:v>
                </c:pt>
                <c:pt idx="1">
                  <c:v>203.80922170807972</c:v>
                </c:pt>
                <c:pt idx="2">
                  <c:v>194.96730741625944</c:v>
                </c:pt>
                <c:pt idx="3">
                  <c:v>191.94563300218124</c:v>
                </c:pt>
                <c:pt idx="4">
                  <c:v>201.55691907538903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2-441C-804A-3C3496E3D519}"/>
            </c:ext>
          </c:extLst>
        </c:ser>
        <c:ser>
          <c:idx val="2"/>
          <c:order val="1"/>
          <c:tx>
            <c:strRef>
              <c:f>Ratios!$B$26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Ratios!$C$24:$J$24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Ratios!$C$26:$J$26</c:f>
              <c:numCache>
                <c:formatCode>#,##0</c:formatCode>
                <c:ptCount val="5"/>
                <c:pt idx="0">
                  <c:v>31.133593675648132</c:v>
                </c:pt>
                <c:pt idx="1">
                  <c:v>32.141000461333576</c:v>
                </c:pt>
                <c:pt idx="2">
                  <c:v>30.438919129142196</c:v>
                </c:pt>
                <c:pt idx="3">
                  <c:v>31.001306307948834</c:v>
                </c:pt>
                <c:pt idx="4">
                  <c:v>34.955727971331605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212-441C-804A-3C3496E3D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70016"/>
        <c:axId val="-627161856"/>
      </c:lineChart>
      <c:catAx>
        <c:axId val="-6271700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7161856"/>
        <c:crosses val="autoZero"/>
        <c:auto val="1"/>
        <c:lblAlgn val="ctr"/>
        <c:lblOffset val="100"/>
        <c:noMultiLvlLbl val="0"/>
      </c:catAx>
      <c:valAx>
        <c:axId val="-6271618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7170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586908620077781"/>
          <c:y val="0.9129795608533926"/>
          <c:w val="0.26552291170654102"/>
          <c:h val="8.70206363954073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Ratios!$B$40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Ratios!$C$39:$J$39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Ratios!$C$40:$J$40</c:f>
              <c:numCache>
                <c:formatCode>#,##0</c:formatCode>
                <c:ptCount val="5"/>
                <c:pt idx="0">
                  <c:v>92.628420934264042</c:v>
                </c:pt>
                <c:pt idx="1">
                  <c:v>97.612236571728047</c:v>
                </c:pt>
                <c:pt idx="2">
                  <c:v>98.871798708697085</c:v>
                </c:pt>
                <c:pt idx="3">
                  <c:v>94.753772776425492</c:v>
                </c:pt>
                <c:pt idx="4">
                  <c:v>98.38099644679437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1F-464A-B94F-999A57D698A3}"/>
            </c:ext>
          </c:extLst>
        </c:ser>
        <c:ser>
          <c:idx val="2"/>
          <c:order val="1"/>
          <c:tx>
            <c:strRef>
              <c:f>Ratios!$B$41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Ratios!$C$39:$J$39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Ratios!$C$41:$J$41</c:f>
              <c:numCache>
                <c:formatCode>#,##0</c:formatCode>
                <c:ptCount val="5"/>
                <c:pt idx="0">
                  <c:v>46.841548320522804</c:v>
                </c:pt>
                <c:pt idx="1">
                  <c:v>52.880060249959804</c:v>
                </c:pt>
                <c:pt idx="2">
                  <c:v>55.1241404917373</c:v>
                </c:pt>
                <c:pt idx="3">
                  <c:v>55.722662940831505</c:v>
                </c:pt>
                <c:pt idx="4">
                  <c:v>60.802976598613895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21F-464A-B94F-999A57D698A3}"/>
            </c:ext>
          </c:extLst>
        </c:ser>
        <c:ser>
          <c:idx val="0"/>
          <c:order val="2"/>
          <c:tx>
            <c:strRef>
              <c:f>Ratios!$B$42</c:f>
              <c:strCache>
                <c:ptCount val="1"/>
                <c:pt idx="0">
                  <c:v>WARID</c:v>
                </c:pt>
              </c:strCache>
            </c:strRef>
          </c:tx>
          <c:cat>
            <c:strRef>
              <c:f>Ratios!$C$39:$J$39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Ratios!$C$42:$J$42</c:f>
            </c:numRef>
          </c:val>
          <c:smooth val="0"/>
          <c:extLst>
            <c:ext xmlns:c16="http://schemas.microsoft.com/office/drawing/2014/chart" uri="{C3380CC4-5D6E-409C-BE32-E72D297353CC}">
              <c16:uniqueId val="{00000001-E377-48F2-B7F2-FAC7F09FB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64032"/>
        <c:axId val="-627162944"/>
      </c:lineChart>
      <c:catAx>
        <c:axId val="-6271640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7162944"/>
        <c:crosses val="autoZero"/>
        <c:auto val="1"/>
        <c:lblAlgn val="ctr"/>
        <c:lblOffset val="100"/>
        <c:noMultiLvlLbl val="0"/>
      </c:catAx>
      <c:valAx>
        <c:axId val="-6271629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71640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586908620077781"/>
          <c:y val="0.9129795608533926"/>
          <c:w val="0.47204448086096884"/>
          <c:h val="8.70205095661801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852905077512791E-2"/>
          <c:y val="8.3008873370162536E-2"/>
          <c:w val="0.91945165127740325"/>
          <c:h val="0.64149711872280191"/>
        </c:manualLayout>
      </c:layout>
      <c:lineChart>
        <c:grouping val="standard"/>
        <c:varyColors val="0"/>
        <c:ser>
          <c:idx val="1"/>
          <c:order val="0"/>
          <c:tx>
            <c:strRef>
              <c:f>Ratios!$B$53</c:f>
              <c:strCache>
                <c:ptCount val="1"/>
                <c:pt idx="0">
                  <c:v>On-net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8.1486347558307623E-2"/>
                  <c:y val="-1.96746036020972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E0-4942-A226-15790E78B433}"/>
                </c:ext>
              </c:extLst>
            </c:dLbl>
            <c:dLbl>
              <c:idx val="1"/>
              <c:layout>
                <c:manualLayout>
                  <c:x val="-4.8355742539388541E-2"/>
                  <c:y val="-6.3688530532287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E0-4942-A226-15790E78B433}"/>
                </c:ext>
              </c:extLst>
            </c:dLbl>
            <c:dLbl>
              <c:idx val="2"/>
              <c:layout>
                <c:manualLayout>
                  <c:x val="-4.5343869355850504E-2"/>
                  <c:y val="5.4610187297528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E0-4942-A226-15790E78B433}"/>
                </c:ext>
              </c:extLst>
            </c:dLbl>
            <c:dLbl>
              <c:idx val="3"/>
              <c:layout>
                <c:manualLayout>
                  <c:x val="-4.5343869355850448E-2"/>
                  <c:y val="8.0327299869227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E0-4942-A226-15790E78B433}"/>
                </c:ext>
              </c:extLst>
            </c:dLbl>
            <c:dLbl>
              <c:idx val="4"/>
              <c:layout>
                <c:manualLayout>
                  <c:x val="-4.5343869355850448E-2"/>
                  <c:y val="7.004045484054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E0-4942-A226-15790E78B43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Ratios!$C$49:$J$49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Ratios!$C$53:$J$53</c:f>
              <c:numCache>
                <c:formatCode>#,##0</c:formatCode>
                <c:ptCount val="5"/>
                <c:pt idx="0">
                  <c:v>20.368183695349565</c:v>
                </c:pt>
                <c:pt idx="1">
                  <c:v>19.973717787162617</c:v>
                </c:pt>
                <c:pt idx="2">
                  <c:v>18.796222740098582</c:v>
                </c:pt>
                <c:pt idx="3">
                  <c:v>18.361987813112069</c:v>
                </c:pt>
                <c:pt idx="4">
                  <c:v>17.957616008327005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D0-4C67-81C7-761092DEA51E}"/>
            </c:ext>
          </c:extLst>
        </c:ser>
        <c:ser>
          <c:idx val="0"/>
          <c:order val="1"/>
          <c:tx>
            <c:strRef>
              <c:f>Ratios!$B$54</c:f>
              <c:strCache>
                <c:ptCount val="1"/>
                <c:pt idx="0">
                  <c:v>Off-net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9.0521967108921922E-2"/>
                  <c:y val="-1.1055928442438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E0-4942-A226-15790E78B433}"/>
                </c:ext>
              </c:extLst>
            </c:dLbl>
            <c:dLbl>
              <c:idx val="1"/>
              <c:layout>
                <c:manualLayout>
                  <c:x val="-4.8355742539388541E-2"/>
                  <c:y val="7.004045484054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E0-4942-A226-15790E78B433}"/>
                </c:ext>
              </c:extLst>
            </c:dLbl>
            <c:dLbl>
              <c:idx val="2"/>
              <c:layout>
                <c:manualLayout>
                  <c:x val="-3.9320122988774305E-2"/>
                  <c:y val="5.97536098118680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E0-4942-A226-15790E78B433}"/>
                </c:ext>
              </c:extLst>
            </c:dLbl>
            <c:dLbl>
              <c:idx val="3"/>
              <c:layout>
                <c:manualLayout>
                  <c:x val="-4.8355742539388541E-2"/>
                  <c:y val="-7.3975375560967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E0-4942-A226-15790E78B433}"/>
                </c:ext>
              </c:extLst>
            </c:dLbl>
            <c:dLbl>
              <c:idx val="4"/>
              <c:layout>
                <c:manualLayout>
                  <c:x val="-1.5225137520469473E-2"/>
                  <c:y val="6.489703232620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E0-4942-A226-15790E78B43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Ratios!$C$49:$J$49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Ratios!$C$54:$J$54</c:f>
              <c:numCache>
                <c:formatCode>#,##0</c:formatCode>
                <c:ptCount val="5"/>
                <c:pt idx="0">
                  <c:v>18.31754264385323</c:v>
                </c:pt>
                <c:pt idx="1">
                  <c:v>14.821550461969325</c:v>
                </c:pt>
                <c:pt idx="2">
                  <c:v>24.986321290901476</c:v>
                </c:pt>
                <c:pt idx="3">
                  <c:v>23.16647325121674</c:v>
                </c:pt>
                <c:pt idx="4">
                  <c:v>22.302970067768946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C-449A-B037-45CF9358D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61312"/>
        <c:axId val="-625682528"/>
      </c:lineChart>
      <c:lineChart>
        <c:grouping val="standard"/>
        <c:varyColors val="0"/>
        <c:ser>
          <c:idx val="2"/>
          <c:order val="2"/>
          <c:tx>
            <c:strRef>
              <c:f>Ratios!$B$55</c:f>
              <c:strCache>
                <c:ptCount val="1"/>
                <c:pt idx="0">
                  <c:v>International Sortant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9.3616607516165101E-2"/>
                  <c:y val="3.17596215413012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E0-4942-A226-15790E78B433}"/>
                </c:ext>
              </c:extLst>
            </c:dLbl>
            <c:dLbl>
              <c:idx val="3"/>
              <c:layout>
                <c:manualLayout>
                  <c:x val="-4.5426636579555549E-2"/>
                  <c:y val="4.9466764783188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E0-4942-A226-15790E78B433}"/>
                </c:ext>
              </c:extLst>
            </c:dLbl>
            <c:dLbl>
              <c:idx val="4"/>
              <c:layout>
                <c:manualLayout>
                  <c:x val="-5.1450382946631741E-2"/>
                  <c:y val="-5.340168550360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E0-4942-A226-15790E78B43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Ratios!$C$49:$J$49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Ratios!$C$55:$J$55</c:f>
              <c:numCache>
                <c:formatCode>#,##0</c:formatCode>
                <c:ptCount val="5"/>
                <c:pt idx="0">
                  <c:v>235.22639195872313</c:v>
                </c:pt>
                <c:pt idx="1">
                  <c:v>210.60871720033686</c:v>
                </c:pt>
                <c:pt idx="2">
                  <c:v>203.79212849516912</c:v>
                </c:pt>
                <c:pt idx="3">
                  <c:v>203.01406284444641</c:v>
                </c:pt>
                <c:pt idx="4">
                  <c:v>214.12345770923591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C-449A-B037-45CF9358D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515184"/>
        <c:axId val="441514704"/>
      </c:lineChart>
      <c:catAx>
        <c:axId val="-6271613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5682528"/>
        <c:crosses val="autoZero"/>
        <c:auto val="1"/>
        <c:lblAlgn val="ctr"/>
        <c:lblOffset val="100"/>
        <c:noMultiLvlLbl val="0"/>
      </c:catAx>
      <c:valAx>
        <c:axId val="-625682528"/>
        <c:scaling>
          <c:orientation val="minMax"/>
          <c:max val="30"/>
          <c:min val="10"/>
        </c:scaling>
        <c:delete val="0"/>
        <c:axPos val="l"/>
        <c:numFmt formatCode="#,##0" sourceLinked="1"/>
        <c:majorTickMark val="none"/>
        <c:minorTickMark val="none"/>
        <c:tickLblPos val="nextTo"/>
        <c:crossAx val="-627161312"/>
        <c:crosses val="autoZero"/>
        <c:crossBetween val="between"/>
      </c:valAx>
      <c:valAx>
        <c:axId val="441514704"/>
        <c:scaling>
          <c:orientation val="minMax"/>
          <c:max val="300"/>
        </c:scaling>
        <c:delete val="0"/>
        <c:axPos val="r"/>
        <c:numFmt formatCode="#,##0" sourceLinked="1"/>
        <c:majorTickMark val="out"/>
        <c:minorTickMark val="none"/>
        <c:tickLblPos val="nextTo"/>
        <c:crossAx val="441515184"/>
        <c:crosses val="max"/>
        <c:crossBetween val="between"/>
      </c:valAx>
      <c:catAx>
        <c:axId val="44151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5147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1180417132578134E-2"/>
          <c:y val="0.84611487327943413"/>
          <c:w val="0.67407713952680393"/>
          <c:h val="8.05836610071469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13383434336109E-2"/>
          <c:y val="5.6501349802107831E-2"/>
          <c:w val="0.89109389900139191"/>
          <c:h val="0.69345006373342"/>
        </c:manualLayout>
      </c:layout>
      <c:lineChart>
        <c:grouping val="standard"/>
        <c:varyColors val="0"/>
        <c:ser>
          <c:idx val="1"/>
          <c:order val="0"/>
          <c:tx>
            <c:strRef>
              <c:f>Ratios!$B$90</c:f>
              <c:strCache>
                <c:ptCount val="1"/>
                <c:pt idx="0">
                  <c:v>On-net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4358355689095632E-2"/>
                  <c:y val="-7.1871990727728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3C-430B-8EC0-1D633545AB6B}"/>
                </c:ext>
              </c:extLst>
            </c:dLbl>
            <c:dLbl>
              <c:idx val="1"/>
              <c:layout>
                <c:manualLayout>
                  <c:x val="-5.4358355689095715E-2"/>
                  <c:y val="-6.0263369452598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C-430B-8EC0-1D633545AB6B}"/>
                </c:ext>
              </c:extLst>
            </c:dLbl>
            <c:dLbl>
              <c:idx val="2"/>
              <c:layout>
                <c:manualLayout>
                  <c:x val="-2.1286347249933477E-2"/>
                  <c:y val="-3.1241816264775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C-430B-8EC0-1D633545AB6B}"/>
                </c:ext>
              </c:extLst>
            </c:dLbl>
            <c:dLbl>
              <c:idx val="3"/>
              <c:layout>
                <c:manualLayout>
                  <c:x val="-3.0305985915159636E-2"/>
                  <c:y val="-4.285043753990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C-430B-8EC0-1D633545AB6B}"/>
                </c:ext>
              </c:extLst>
            </c:dLbl>
            <c:dLbl>
              <c:idx val="4"/>
              <c:layout>
                <c:manualLayout>
                  <c:x val="-3.2470699194815985E-3"/>
                  <c:y val="-2.5437505627210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C-430B-8EC0-1D633545AB6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Ratios!$C$84:$J$84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Ratios!$C$90:$J$90</c:f>
              <c:numCache>
                <c:formatCode>#,##0.00</c:formatCode>
                <c:ptCount val="5"/>
                <c:pt idx="0">
                  <c:v>1.6262316796731497</c:v>
                </c:pt>
                <c:pt idx="1">
                  <c:v>1.6750890972599322</c:v>
                </c:pt>
                <c:pt idx="2">
                  <c:v>1.6520939639112651</c:v>
                </c:pt>
                <c:pt idx="3">
                  <c:v>1.6423932343516723</c:v>
                </c:pt>
                <c:pt idx="4">
                  <c:v>1.6216698675139689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3-4F14-A91A-B322E46E0A1B}"/>
            </c:ext>
          </c:extLst>
        </c:ser>
        <c:ser>
          <c:idx val="0"/>
          <c:order val="1"/>
          <c:tx>
            <c:strRef>
              <c:f>Ratios!$B$91</c:f>
              <c:strCache>
                <c:ptCount val="1"/>
                <c:pt idx="0">
                  <c:v>Off-net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Ratios!$C$84:$J$84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Ratios!$C$91:$J$91</c:f>
              <c:numCache>
                <c:formatCode>#,##0.00</c:formatCode>
                <c:ptCount val="5"/>
                <c:pt idx="0">
                  <c:v>23.523377913632377</c:v>
                </c:pt>
                <c:pt idx="1">
                  <c:v>8.8900652232531758</c:v>
                </c:pt>
                <c:pt idx="2">
                  <c:v>16.792456732318438</c:v>
                </c:pt>
                <c:pt idx="3">
                  <c:v>10.234880782278976</c:v>
                </c:pt>
                <c:pt idx="4">
                  <c:v>3.0975061682723259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E-4E09-951F-934A1BD2D116}"/>
            </c:ext>
          </c:extLst>
        </c:ser>
        <c:ser>
          <c:idx val="2"/>
          <c:order val="2"/>
          <c:tx>
            <c:strRef>
              <c:f>Ratios!$B$92</c:f>
              <c:strCache>
                <c:ptCount val="1"/>
                <c:pt idx="0">
                  <c:v>International Sortant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Ratios!$C$84:$J$84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Ratios!$C$92:$J$92</c:f>
              <c:numCache>
                <c:formatCode>#,##0.00</c:formatCode>
                <c:ptCount val="5"/>
                <c:pt idx="0">
                  <c:v>74.920882623462745</c:v>
                </c:pt>
                <c:pt idx="1">
                  <c:v>74.91613242111417</c:v>
                </c:pt>
                <c:pt idx="2">
                  <c:v>75.431890241883409</c:v>
                </c:pt>
                <c:pt idx="3">
                  <c:v>74.65395772854248</c:v>
                </c:pt>
                <c:pt idx="4">
                  <c:v>74.59395346828299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E-4E09-951F-934A1BD2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9808"/>
        <c:axId val="-625686336"/>
      </c:lineChart>
      <c:catAx>
        <c:axId val="-6256798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5686336"/>
        <c:crosses val="autoZero"/>
        <c:auto val="1"/>
        <c:lblAlgn val="ctr"/>
        <c:lblOffset val="100"/>
        <c:noMultiLvlLbl val="0"/>
      </c:catAx>
      <c:valAx>
        <c:axId val="-625686336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-62567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913424411670951E-2"/>
          <c:y val="0.9129795608533926"/>
          <c:w val="0.83500265677951091"/>
          <c:h val="8.7020426760930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99518810148729E-2"/>
          <c:y val="2.8252405949256341E-2"/>
          <c:w val="0.89745603674540686"/>
          <c:h val="0.75353200641586482"/>
        </c:manualLayout>
      </c:layout>
      <c:lineChart>
        <c:grouping val="standard"/>
        <c:varyColors val="0"/>
        <c:ser>
          <c:idx val="0"/>
          <c:order val="0"/>
          <c:tx>
            <c:strRef>
              <c:f>Ratios!$B$97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5.2777777777777778E-2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65-443E-B3A8-AE3AA1619587}"/>
                </c:ext>
              </c:extLst>
            </c:dLbl>
            <c:dLbl>
              <c:idx val="1"/>
              <c:layout>
                <c:manualLayout>
                  <c:x val="-3.3333333333333333E-2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59-4043-8C27-178AB73DCA9A}"/>
                </c:ext>
              </c:extLst>
            </c:dLbl>
            <c:dLbl>
              <c:idx val="2"/>
              <c:layout>
                <c:manualLayout>
                  <c:x val="-4.1666666666666664E-2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59-4043-8C27-178AB73DCA9A}"/>
                </c:ext>
              </c:extLst>
            </c:dLbl>
            <c:dLbl>
              <c:idx val="3"/>
              <c:layout>
                <c:manualLayout>
                  <c:x val="-5.2777777777777979E-2"/>
                  <c:y val="-4.629629629629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59-4043-8C27-178AB73DCA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Ratios!#REF!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Ratios!#REF!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65-443E-B3A8-AE3AA1619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7632"/>
        <c:axId val="-625687968"/>
      </c:lineChart>
      <c:catAx>
        <c:axId val="-625677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625687968"/>
        <c:crosses val="autoZero"/>
        <c:auto val="1"/>
        <c:lblAlgn val="ctr"/>
        <c:lblOffset val="100"/>
        <c:noMultiLvlLbl val="0"/>
      </c:catAx>
      <c:valAx>
        <c:axId val="-6256879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5677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8633785772373"/>
          <c:y val="0.10224295477484309"/>
          <c:w val="0.71313256108154721"/>
          <c:h val="0.72135223448619046"/>
        </c:manualLayout>
      </c:layout>
      <c:lineChart>
        <c:grouping val="standard"/>
        <c:varyColors val="0"/>
        <c:ser>
          <c:idx val="1"/>
          <c:order val="1"/>
          <c:tx>
            <c:strRef>
              <c:f>Corrélations!$B$5</c:f>
              <c:strCache>
                <c:ptCount val="1"/>
                <c:pt idx="0">
                  <c:v>Revenu Sortant (Voix)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</c:spPr>
          </c:marker>
          <c:dLbls>
            <c:dLbl>
              <c:idx val="0"/>
              <c:layout>
                <c:manualLayout>
                  <c:x val="-4.2185446754706597E-2"/>
                  <c:y val="-5.7348892218044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F9-4CFF-8476-E8784138B5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950562988845218E-2"/>
                      <c:h val="0.144349851262511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5EC-49CA-B1FE-6222E75AA0F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950562988845218E-2"/>
                      <c:h val="0.1027171955252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A1A-4E74-8061-F8C4644DF6A5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Corrélations!$C$3:$J$3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Corrélations!$C$5:$J$5</c:f>
              <c:numCache>
                <c:formatCode>#,##0</c:formatCode>
                <c:ptCount val="5"/>
                <c:pt idx="0">
                  <c:v>26756.839286423663</c:v>
                </c:pt>
                <c:pt idx="1">
                  <c:v>27973.147383164305</c:v>
                </c:pt>
                <c:pt idx="2">
                  <c:v>27905.6365369704</c:v>
                </c:pt>
                <c:pt idx="3">
                  <c:v>26296.452422756462</c:v>
                </c:pt>
                <c:pt idx="4">
                  <c:v>26937.819243020771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EC-49CA-B1FE-6222E75A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85792"/>
        <c:axId val="-625684160"/>
      </c:lineChart>
      <c:lineChart>
        <c:grouping val="standard"/>
        <c:varyColors val="0"/>
        <c:ser>
          <c:idx val="0"/>
          <c:order val="0"/>
          <c:tx>
            <c:strRef>
              <c:f>Corrélations!$B$4</c:f>
              <c:strCache>
                <c:ptCount val="1"/>
                <c:pt idx="0">
                  <c:v>Tarifs Pondérés Sortants</c:v>
                </c:pt>
              </c:strCache>
            </c:strRef>
          </c:tx>
          <c:spPr>
            <a:ln w="25400"/>
          </c:spPr>
          <c:marker>
            <c:symbol val="diamond"/>
            <c:size val="10"/>
          </c:marker>
          <c:dLbls>
            <c:dLbl>
              <c:idx val="0"/>
              <c:layout>
                <c:manualLayout>
                  <c:x val="-2.7399833175562143E-2"/>
                  <c:y val="8.5103996042894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F9-4CFF-8476-E8784138B595}"/>
                </c:ext>
              </c:extLst>
            </c:dLbl>
            <c:dLbl>
              <c:idx val="1"/>
              <c:layout>
                <c:manualLayout>
                  <c:x val="-2.7395418527427686E-2"/>
                  <c:y val="-7.6800776268730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9-4CFF-8476-E8784138B595}"/>
                </c:ext>
              </c:extLst>
            </c:dLbl>
            <c:dLbl>
              <c:idx val="2"/>
              <c:layout>
                <c:manualLayout>
                  <c:x val="-2.9096099027277774E-2"/>
                  <c:y val="-7.2174925631255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F9-4CFF-8476-E8784138B595}"/>
                </c:ext>
              </c:extLst>
            </c:dLbl>
            <c:dLbl>
              <c:idx val="3"/>
              <c:layout>
                <c:manualLayout>
                  <c:x val="-3.0796779527127796E-2"/>
                  <c:y val="-6.2923224356305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9-4CFF-8476-E8784138B595}"/>
                </c:ext>
              </c:extLst>
            </c:dLbl>
            <c:dLbl>
              <c:idx val="4"/>
              <c:layout>
                <c:manualLayout>
                  <c:x val="-3.2454072587454148E-2"/>
                  <c:y val="-7.6800776268730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EC-49CA-B1FE-6222E75AA0F8}"/>
                </c:ext>
              </c:extLst>
            </c:dLbl>
            <c:dLbl>
              <c:idx val="5"/>
              <c:layout>
                <c:manualLayout>
                  <c:x val="-8.6445024393342826E-3"/>
                  <c:y val="-3.979397116893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EC-49CA-B1FE-6222E75AA0F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Corrélations!$C$3:$J$3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Corrélations!$C$4:$J$4</c:f>
              <c:numCache>
                <c:formatCode>#,##0</c:formatCode>
                <c:ptCount val="5"/>
                <c:pt idx="0">
                  <c:v>21.023645795389076</c:v>
                </c:pt>
                <c:pt idx="1">
                  <c:v>20.204185101174826</c:v>
                </c:pt>
                <c:pt idx="2">
                  <c:v>20.08071602298185</c:v>
                </c:pt>
                <c:pt idx="3">
                  <c:v>19.493470670261512</c:v>
                </c:pt>
                <c:pt idx="4">
                  <c:v>19.069457557724373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EC-49CA-B1FE-6222E75A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81440"/>
        <c:axId val="-625683072"/>
      </c:lineChart>
      <c:catAx>
        <c:axId val="-6256857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5684160"/>
        <c:crosses val="autoZero"/>
        <c:auto val="1"/>
        <c:lblAlgn val="ctr"/>
        <c:lblOffset val="100"/>
        <c:noMultiLvlLbl val="0"/>
      </c:catAx>
      <c:valAx>
        <c:axId val="-6256841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cap="small" baseline="0"/>
                  <a:t>Revenus (en millions de fcfa)</a:t>
                </a:r>
              </a:p>
            </c:rich>
          </c:tx>
          <c:layout>
            <c:manualLayout>
              <c:xMode val="edge"/>
              <c:yMode val="edge"/>
              <c:x val="1.993518934265217E-2"/>
              <c:y val="0.183667760480010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-625685792"/>
        <c:crosses val="autoZero"/>
        <c:crossBetween val="between"/>
      </c:valAx>
      <c:valAx>
        <c:axId val="-6256830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cap="small" baseline="0"/>
                </a:pPr>
                <a:r>
                  <a:rPr lang="fr-FR" cap="small" baseline="0"/>
                  <a:t>Tarifs (en fcfa)</a:t>
                </a:r>
              </a:p>
            </c:rich>
          </c:tx>
          <c:layout>
            <c:manualLayout>
              <c:xMode val="edge"/>
              <c:yMode val="edge"/>
              <c:x val="0.90739888416611536"/>
              <c:y val="0.314348040988679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-625681440"/>
        <c:crosses val="max"/>
        <c:crossBetween val="between"/>
      </c:valAx>
      <c:catAx>
        <c:axId val="-625681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56830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5929485501297006"/>
          <c:y val="0.91635114358676806"/>
          <c:w val="0.48141028997405994"/>
          <c:h val="8.36488564132319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516213829029"/>
          <c:y val="6.9862000312518102E-2"/>
          <c:w val="0.7883857647979492"/>
          <c:h val="0.72135223448619001"/>
        </c:manualLayout>
      </c:layout>
      <c:lineChart>
        <c:grouping val="standard"/>
        <c:varyColors val="0"/>
        <c:ser>
          <c:idx val="1"/>
          <c:order val="1"/>
          <c:tx>
            <c:strRef>
              <c:f>Corrélations!$B$18</c:f>
              <c:strCache>
                <c:ptCount val="1"/>
                <c:pt idx="0">
                  <c:v>Total Trafic Sortant</c:v>
                </c:pt>
              </c:strCache>
            </c:strRef>
          </c:tx>
          <c:spPr>
            <a:ln w="25400">
              <a:solidFill>
                <a:srgbClr val="75923C"/>
              </a:solidFill>
            </a:ln>
          </c:spPr>
          <c:marker>
            <c:symbol val="diamond"/>
            <c:size val="10"/>
            <c:spPr>
              <a:solidFill>
                <a:srgbClr val="75923C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1687162098554035E-2"/>
                  <c:y val="-5.3671523081355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54-4F55-9500-9CFD749BC36C}"/>
                </c:ext>
              </c:extLst>
            </c:dLbl>
            <c:dLbl>
              <c:idx val="1"/>
              <c:layout>
                <c:manualLayout>
                  <c:x val="-5.4569554419256691E-2"/>
                  <c:y val="-7.2174925631255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54-4F55-9500-9CFD749BC36C}"/>
                </c:ext>
              </c:extLst>
            </c:dLbl>
            <c:dLbl>
              <c:idx val="2"/>
              <c:layout>
                <c:manualLayout>
                  <c:x val="-5.9684644620046134E-2"/>
                  <c:y val="-7.2174925631255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4-4F55-9500-9CFD749BC36C}"/>
                </c:ext>
              </c:extLst>
            </c:dLbl>
            <c:dLbl>
              <c:idx val="3"/>
              <c:layout>
                <c:manualLayout>
                  <c:x val="-5.3435642297580375E-2"/>
                  <c:y val="-6.2923224356305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54-4F55-9500-9CFD749BC36C}"/>
                </c:ext>
              </c:extLst>
            </c:dLbl>
            <c:dLbl>
              <c:idx val="4"/>
              <c:layout>
                <c:manualLayout>
                  <c:x val="-4.6615522029861106E-2"/>
                  <c:y val="5.2723041580569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54-4F55-9500-9CFD749BC36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Corrélations!$C$16:$J$16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Corrélations!$C$18:$J$18</c:f>
              <c:numCache>
                <c:formatCode>#,##0</c:formatCode>
                <c:ptCount val="5"/>
                <c:pt idx="0">
                  <c:v>1272702.1538905492</c:v>
                </c:pt>
                <c:pt idx="1">
                  <c:v>1384522.4265708064</c:v>
                </c:pt>
                <c:pt idx="2">
                  <c:v>1389673.3814189259</c:v>
                </c:pt>
                <c:pt idx="3">
                  <c:v>1348987.7132486887</c:v>
                </c:pt>
                <c:pt idx="4">
                  <c:v>1412615.9153441254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54-4F55-9500-9CFD749BC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5456"/>
        <c:axId val="-625673824"/>
      </c:lineChart>
      <c:lineChart>
        <c:grouping val="standard"/>
        <c:varyColors val="0"/>
        <c:ser>
          <c:idx val="0"/>
          <c:order val="0"/>
          <c:tx>
            <c:strRef>
              <c:f>Corrélations!$B$17</c:f>
              <c:strCache>
                <c:ptCount val="1"/>
                <c:pt idx="0">
                  <c:v>Tarifs Pondérés Sortants</c:v>
                </c:pt>
              </c:strCache>
            </c:strRef>
          </c:tx>
          <c:spPr>
            <a:ln w="25400"/>
          </c:spPr>
          <c:marker>
            <c:symbol val="diamond"/>
            <c:size val="10"/>
          </c:marker>
          <c:dLbls>
            <c:dLbl>
              <c:idx val="0"/>
              <c:layout>
                <c:manualLayout>
                  <c:x val="-4.6155163911790066E-2"/>
                  <c:y val="-5.2723041580569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54-4F55-9500-9CFD749BC36C}"/>
                </c:ext>
              </c:extLst>
            </c:dLbl>
            <c:dLbl>
              <c:idx val="1"/>
              <c:layout>
                <c:manualLayout>
                  <c:x val="-2.2284742974772734E-2"/>
                  <c:y val="7.2174925631255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54-4F55-9500-9CFD749BC36C}"/>
                </c:ext>
              </c:extLst>
            </c:dLbl>
            <c:dLbl>
              <c:idx val="2"/>
              <c:layout>
                <c:manualLayout>
                  <c:x val="-5.2344423054745291E-3"/>
                  <c:y val="-4.347134030561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54-4F55-9500-9CFD749BC36C}"/>
                </c:ext>
              </c:extLst>
            </c:dLbl>
            <c:dLbl>
              <c:idx val="3"/>
              <c:layout>
                <c:manualLayout>
                  <c:x val="-1.8243821716149012E-3"/>
                  <c:y val="-3.8845853908352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54-4F55-9500-9CFD749BC36C}"/>
                </c:ext>
              </c:extLst>
            </c:dLbl>
            <c:dLbl>
              <c:idx val="4"/>
              <c:layout>
                <c:manualLayout>
                  <c:x val="-2.739983317556216E-2"/>
                  <c:y val="-7.1226444130469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54-4F55-9500-9CFD749BC36C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Corrélations!$C$16:$J$16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Corrélations!$C$17:$J$17</c:f>
              <c:numCache>
                <c:formatCode>#,##0</c:formatCode>
                <c:ptCount val="5"/>
                <c:pt idx="0">
                  <c:v>21.023645795389076</c:v>
                </c:pt>
                <c:pt idx="1">
                  <c:v>20.204185101174826</c:v>
                </c:pt>
                <c:pt idx="2">
                  <c:v>20.08071602298185</c:v>
                </c:pt>
                <c:pt idx="3">
                  <c:v>19.493470670261512</c:v>
                </c:pt>
                <c:pt idx="4">
                  <c:v>19.069457557724373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654-4F55-9500-9CFD749BC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81984"/>
        <c:axId val="-625683616"/>
      </c:lineChart>
      <c:catAx>
        <c:axId val="-625675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5673824"/>
        <c:crosses val="autoZero"/>
        <c:auto val="1"/>
        <c:lblAlgn val="ctr"/>
        <c:lblOffset val="100"/>
        <c:noMultiLvlLbl val="0"/>
      </c:catAx>
      <c:valAx>
        <c:axId val="-625673824"/>
        <c:scaling>
          <c:orientation val="minMax"/>
          <c:max val="1400000"/>
          <c:min val="2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cap="small" baseline="0"/>
                </a:pPr>
                <a:r>
                  <a:rPr lang="fr-FR" cap="small" baseline="0"/>
                  <a:t>Trafic (en milliers de minutes)</a:t>
                </a:r>
              </a:p>
            </c:rich>
          </c:tx>
          <c:layout>
            <c:manualLayout>
              <c:xMode val="edge"/>
              <c:yMode val="edge"/>
              <c:x val="3.1750499725547598E-4"/>
              <c:y val="0.1501999132379825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-625675456"/>
        <c:crosses val="autoZero"/>
        <c:crossBetween val="between"/>
        <c:majorUnit val="200000"/>
      </c:valAx>
      <c:valAx>
        <c:axId val="-625683616"/>
        <c:scaling>
          <c:orientation val="minMax"/>
          <c:max val="26"/>
          <c:min val="19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cap="small" baseline="0"/>
                </a:pPr>
                <a:r>
                  <a:rPr lang="fr-FR" cap="small" baseline="0"/>
                  <a:t>Tarifs (en fcfa)</a:t>
                </a:r>
              </a:p>
            </c:rich>
          </c:tx>
          <c:layout>
            <c:manualLayout>
              <c:xMode val="edge"/>
              <c:yMode val="edge"/>
              <c:x val="0.9671160703728201"/>
              <c:y val="0.2773412358888790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-625681984"/>
        <c:crosses val="max"/>
        <c:crossBetween val="between"/>
      </c:valAx>
      <c:catAx>
        <c:axId val="-62568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56836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Corrélations!$B$38</c:f>
              <c:strCache>
                <c:ptCount val="1"/>
                <c:pt idx="0">
                  <c:v>ARPU Sortant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3"/>
              <c:layout>
                <c:manualLayout>
                  <c:x val="-3.7825902335456477E-2"/>
                  <c:y val="-4.8097190943094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26-49CF-81D7-36A03D37DA7B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Corrélations!$C$36:$J$36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Corrélations!$C$38:$J$38</c:f>
              <c:numCache>
                <c:formatCode>#,##0</c:formatCode>
                <c:ptCount val="5"/>
                <c:pt idx="0">
                  <c:v>1561.8791718046732</c:v>
                </c:pt>
                <c:pt idx="1">
                  <c:v>1617.6122003634707</c:v>
                </c:pt>
                <c:pt idx="2">
                  <c:v>1646.8385207181682</c:v>
                </c:pt>
                <c:pt idx="3">
                  <c:v>1556.7250317721184</c:v>
                </c:pt>
                <c:pt idx="4">
                  <c:v>1602.5222781151242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26-49CF-81D7-36A03D37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3280"/>
        <c:axId val="-625680896"/>
      </c:lineChart>
      <c:lineChart>
        <c:grouping val="standard"/>
        <c:varyColors val="0"/>
        <c:ser>
          <c:idx val="0"/>
          <c:order val="0"/>
          <c:tx>
            <c:strRef>
              <c:f>Corrélations!$B$37</c:f>
              <c:strCache>
                <c:ptCount val="1"/>
                <c:pt idx="0">
                  <c:v>Tarifs Pondérés Sortants</c:v>
                </c:pt>
              </c:strCache>
            </c:strRef>
          </c:tx>
          <c:spPr>
            <a:ln w="25400"/>
          </c:spPr>
          <c:marker>
            <c:symbol val="diamond"/>
            <c:size val="10"/>
          </c:marker>
          <c:dLbls>
            <c:dLbl>
              <c:idx val="0"/>
              <c:layout>
                <c:manualLayout>
                  <c:x val="-4.6113579751575637E-2"/>
                  <c:y val="-5.3671523081355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26-49CF-81D7-36A03D37DA7B}"/>
                </c:ext>
              </c:extLst>
            </c:dLbl>
            <c:dLbl>
              <c:idx val="1"/>
              <c:layout>
                <c:manualLayout>
                  <c:x val="-2.9063309761439057E-2"/>
                  <c:y val="-6.7549074993780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26-49CF-81D7-36A03D37DA7B}"/>
                </c:ext>
              </c:extLst>
            </c:dLbl>
            <c:dLbl>
              <c:idx val="2"/>
              <c:layout>
                <c:manualLayout>
                  <c:x val="-3.0770516742732124E-2"/>
                  <c:y val="-6.7549074993780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26-49CF-81D7-36A03D37DA7B}"/>
                </c:ext>
              </c:extLst>
            </c:dLbl>
            <c:dLbl>
              <c:idx val="3"/>
              <c:layout>
                <c:manualLayout>
                  <c:x val="-2.9084975842987904E-2"/>
                  <c:y val="4.8097190943094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C4-42B7-8800-10638E0C2264}"/>
                </c:ext>
              </c:extLst>
            </c:dLbl>
            <c:dLbl>
              <c:idx val="4"/>
              <c:layout>
                <c:manualLayout>
                  <c:x val="-2.7364795961014553E-2"/>
                  <c:y val="-7.2174925631255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C4-42B7-8800-10638E0C226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Corrélations!$C$36:$J$36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Corrélations!$C$37:$J$37</c:f>
              <c:numCache>
                <c:formatCode>#,##0</c:formatCode>
                <c:ptCount val="5"/>
                <c:pt idx="0">
                  <c:v>21.023645795389076</c:v>
                </c:pt>
                <c:pt idx="1">
                  <c:v>20.204185101174826</c:v>
                </c:pt>
                <c:pt idx="2">
                  <c:v>20.08071602298185</c:v>
                </c:pt>
                <c:pt idx="3">
                  <c:v>19.493470670261512</c:v>
                </c:pt>
                <c:pt idx="4">
                  <c:v>19.069457557724373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26-49CF-81D7-36A03D37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5678176"/>
        <c:axId val="-625678720"/>
      </c:lineChart>
      <c:catAx>
        <c:axId val="-625673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5680896"/>
        <c:crosses val="autoZero"/>
        <c:auto val="1"/>
        <c:lblAlgn val="ctr"/>
        <c:lblOffset val="100"/>
        <c:noMultiLvlLbl val="0"/>
      </c:catAx>
      <c:valAx>
        <c:axId val="-62568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ARPU (EN</a:t>
                </a:r>
                <a:r>
                  <a:rPr lang="fr-FR" baseline="0"/>
                  <a:t> FCFA)</a:t>
                </a:r>
                <a:endParaRPr lang="fr-FR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-625673280"/>
        <c:crosses val="autoZero"/>
        <c:crossBetween val="between"/>
      </c:valAx>
      <c:valAx>
        <c:axId val="-6256787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cap="small" baseline="0"/>
                </a:pPr>
                <a:r>
                  <a:rPr lang="fr-FR" cap="small" baseline="0"/>
                  <a:t>Tarifs (en fcfa°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-625678176"/>
        <c:crosses val="max"/>
        <c:crossBetween val="between"/>
      </c:valAx>
      <c:catAx>
        <c:axId val="-625678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56787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Corrélations!$B$56</c:f>
              <c:strCache>
                <c:ptCount val="1"/>
                <c:pt idx="0">
                  <c:v>MoU Sortant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1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5575451003947213E-2"/>
                  <c:y val="6.9387759562124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FC-45A9-8DEA-362B636CB525}"/>
                </c:ext>
              </c:extLst>
            </c:dLbl>
            <c:dLbl>
              <c:idx val="1"/>
              <c:layout>
                <c:manualLayout>
                  <c:x val="-2.5536320308575756E-2"/>
                  <c:y val="5.0884357012225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C-45A9-8DEA-362B636CB525}"/>
                </c:ext>
              </c:extLst>
            </c:dLbl>
            <c:dLbl>
              <c:idx val="2"/>
              <c:layout>
                <c:manualLayout>
                  <c:x val="-2.0460360803157832E-2"/>
                  <c:y val="-5.5510207649699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FC-45A9-8DEA-362B636CB525}"/>
                </c:ext>
              </c:extLst>
            </c:dLbl>
            <c:dLbl>
              <c:idx val="3"/>
              <c:layout>
                <c:manualLayout>
                  <c:x val="-2.3870420937017522E-2"/>
                  <c:y val="-3.70068050997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FC-45A9-8DEA-362B636CB525}"/>
                </c:ext>
              </c:extLst>
            </c:dLbl>
            <c:dLbl>
              <c:idx val="4"/>
              <c:layout>
                <c:manualLayout>
                  <c:x val="-2.5575422568887268E-2"/>
                  <c:y val="-4.1632655737275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FC-45A9-8DEA-362B636CB5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Corrélations!$C$54:$J$54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Corrélations!$C$56:$J$56</c:f>
              <c:numCache>
                <c:formatCode>#,##0</c:formatCode>
                <c:ptCount val="5"/>
                <c:pt idx="0">
                  <c:v>79.315787945637524</c:v>
                </c:pt>
                <c:pt idx="1">
                  <c:v>87.519542727276601</c:v>
                </c:pt>
                <c:pt idx="2">
                  <c:v>91.090710906774177</c:v>
                </c:pt>
                <c:pt idx="3">
                  <c:v>89.502319199436741</c:v>
                </c:pt>
                <c:pt idx="4">
                  <c:v>94.877600493802944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FC-45A9-8DEA-362B636C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606112"/>
        <c:axId val="-624595776"/>
      </c:lineChart>
      <c:lineChart>
        <c:grouping val="standard"/>
        <c:varyColors val="0"/>
        <c:ser>
          <c:idx val="0"/>
          <c:order val="0"/>
          <c:tx>
            <c:strRef>
              <c:f>Corrélations!$B$55</c:f>
              <c:strCache>
                <c:ptCount val="1"/>
                <c:pt idx="0">
                  <c:v>Tarifs Pondérés Sortants</c:v>
                </c:pt>
              </c:strCache>
            </c:strRef>
          </c:tx>
          <c:spPr>
            <a:ln w="25400"/>
          </c:spPr>
          <c:marker>
            <c:symbol val="diamond"/>
            <c:size val="10"/>
          </c:marker>
          <c:dLbls>
            <c:dLbl>
              <c:idx val="0"/>
              <c:layout>
                <c:manualLayout>
                  <c:x val="5.1150902007894425E-3"/>
                  <c:y val="-3.700680509980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FC-45A9-8DEA-362B636CB525}"/>
                </c:ext>
              </c:extLst>
            </c:dLbl>
            <c:dLbl>
              <c:idx val="1"/>
              <c:layout>
                <c:manualLayout>
                  <c:x val="-2.7280522159800018E-2"/>
                  <c:y val="-7.40136101995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FC-45A9-8DEA-362B636CB525}"/>
                </c:ext>
              </c:extLst>
            </c:dLbl>
            <c:dLbl>
              <c:idx val="2"/>
              <c:layout>
                <c:manualLayout>
                  <c:x val="-2.7280481070877001E-2"/>
                  <c:y val="5.5510207649699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FC-45A9-8DEA-362B636CB525}"/>
                </c:ext>
              </c:extLst>
            </c:dLbl>
            <c:dLbl>
              <c:idx val="3"/>
              <c:layout>
                <c:manualLayout>
                  <c:x val="-2.3870420937017398E-2"/>
                  <c:y val="6.938775956212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FC-45A9-8DEA-362B636CB525}"/>
                </c:ext>
              </c:extLst>
            </c:dLbl>
            <c:dLbl>
              <c:idx val="4"/>
              <c:layout>
                <c:manualLayout>
                  <c:x val="-2.7280522159799956E-2"/>
                  <c:y val="6.0136058287174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FC-45A9-8DEA-362B636CB5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Corrélations!$C$54:$J$54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Corrélations!$C$55:$J$55</c:f>
              <c:numCache>
                <c:formatCode>#,##0</c:formatCode>
                <c:ptCount val="5"/>
                <c:pt idx="0">
                  <c:v>21.023645795389076</c:v>
                </c:pt>
                <c:pt idx="1">
                  <c:v>20.204185101174826</c:v>
                </c:pt>
                <c:pt idx="2">
                  <c:v>20.08071602298185</c:v>
                </c:pt>
                <c:pt idx="3">
                  <c:v>19.493470670261512</c:v>
                </c:pt>
                <c:pt idx="4">
                  <c:v>19.069457557724373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FC-45A9-8DEA-362B636C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599040"/>
        <c:axId val="-624595232"/>
      </c:lineChart>
      <c:catAx>
        <c:axId val="-624606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4595776"/>
        <c:crosses val="autoZero"/>
        <c:auto val="1"/>
        <c:lblAlgn val="ctr"/>
        <c:lblOffset val="100"/>
        <c:noMultiLvlLbl val="0"/>
      </c:catAx>
      <c:valAx>
        <c:axId val="-6245957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MoU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-624606112"/>
        <c:crosses val="autoZero"/>
        <c:crossBetween val="between"/>
      </c:valAx>
      <c:valAx>
        <c:axId val="-6245952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Tarifs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-624599040"/>
        <c:crosses val="max"/>
        <c:crossBetween val="between"/>
      </c:valAx>
      <c:catAx>
        <c:axId val="-62459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459523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19341936603084E-2"/>
          <c:y val="6.9862000312518102E-2"/>
          <c:w val="0.85011562049235889"/>
          <c:h val="0.72135223448619046"/>
        </c:manualLayout>
      </c:layout>
      <c:lineChart>
        <c:grouping val="standard"/>
        <c:varyColors val="0"/>
        <c:ser>
          <c:idx val="1"/>
          <c:order val="1"/>
          <c:tx>
            <c:strRef>
              <c:f>Corrélations!$B$70</c:f>
              <c:strCache>
                <c:ptCount val="1"/>
                <c:pt idx="0">
                  <c:v>Revenu Sortant (Voix)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Corrélations!$C$68:$J$68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Corrélations!$C$70:$J$70</c:f>
              <c:numCache>
                <c:formatCode>#,##0</c:formatCode>
                <c:ptCount val="5"/>
                <c:pt idx="0">
                  <c:v>26756.839286423663</c:v>
                </c:pt>
                <c:pt idx="1">
                  <c:v>27973.147383164305</c:v>
                </c:pt>
                <c:pt idx="2">
                  <c:v>27905.6365369704</c:v>
                </c:pt>
                <c:pt idx="3">
                  <c:v>26296.452422756462</c:v>
                </c:pt>
                <c:pt idx="4">
                  <c:v>26937.819243020771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B4-4C6A-8A25-CB115B6B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606656"/>
        <c:axId val="-624597952"/>
      </c:lineChart>
      <c:lineChart>
        <c:grouping val="standard"/>
        <c:varyColors val="0"/>
        <c:ser>
          <c:idx val="0"/>
          <c:order val="0"/>
          <c:tx>
            <c:strRef>
              <c:f>Corrélations!$B$69</c:f>
              <c:strCache>
                <c:ptCount val="1"/>
                <c:pt idx="0">
                  <c:v>Total Trafic Sortant</c:v>
                </c:pt>
              </c:strCache>
            </c:strRef>
          </c:tx>
          <c:spPr>
            <a:ln w="25400">
              <a:solidFill>
                <a:srgbClr val="75923C"/>
              </a:solidFill>
            </a:ln>
          </c:spPr>
          <c:marker>
            <c:symbol val="diamond"/>
            <c:size val="10"/>
            <c:spPr>
              <a:solidFill>
                <a:srgbClr val="75923C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Corrélations!$C$68:$J$68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Corrélations!$C$69:$J$69</c:f>
              <c:numCache>
                <c:formatCode>#,##0</c:formatCode>
                <c:ptCount val="5"/>
                <c:pt idx="0">
                  <c:v>1272702.1538905492</c:v>
                </c:pt>
                <c:pt idx="1">
                  <c:v>1384522.4265708064</c:v>
                </c:pt>
                <c:pt idx="2">
                  <c:v>1389673.3814189259</c:v>
                </c:pt>
                <c:pt idx="3">
                  <c:v>1348987.7132486887</c:v>
                </c:pt>
                <c:pt idx="4">
                  <c:v>1412615.9153441254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8B4-4C6A-8A25-CB115B6B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596320"/>
        <c:axId val="-624600128"/>
      </c:lineChart>
      <c:catAx>
        <c:axId val="-624606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624597952"/>
        <c:crosses val="autoZero"/>
        <c:auto val="1"/>
        <c:lblAlgn val="ctr"/>
        <c:lblOffset val="100"/>
        <c:noMultiLvlLbl val="0"/>
      </c:catAx>
      <c:valAx>
        <c:axId val="-624597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-624606656"/>
        <c:crosses val="autoZero"/>
        <c:crossBetween val="between"/>
      </c:valAx>
      <c:valAx>
        <c:axId val="-6246001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-624596320"/>
        <c:crosses val="max"/>
        <c:crossBetween val="between"/>
      </c:valAx>
      <c:catAx>
        <c:axId val="-62459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6246001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'Trafic Voix'!$B$5</c:f>
              <c:strCache>
                <c:ptCount val="1"/>
                <c:pt idx="0">
                  <c:v>Trafic on-net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cat>
            <c:strRef>
              <c:f>'Trafic Voix'!$C$3:$J$3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'Trafic Voix'!$C$5:$J$5</c:f>
              <c:numCache>
                <c:formatCode>#,##0</c:formatCode>
                <c:ptCount val="5"/>
                <c:pt idx="0">
                  <c:v>1186752.5125072158</c:v>
                </c:pt>
                <c:pt idx="1">
                  <c:v>1256137.7274389998</c:v>
                </c:pt>
                <c:pt idx="2">
                  <c:v>1236106.010368926</c:v>
                </c:pt>
                <c:pt idx="3">
                  <c:v>1186609.8462486886</c:v>
                </c:pt>
                <c:pt idx="4">
                  <c:v>1230733.9040107923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4-4F1A-AB5A-B0EF3AAA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15138848"/>
        <c:axId val="-1814051408"/>
      </c:lineChart>
      <c:lineChart>
        <c:grouping val="standard"/>
        <c:varyColors val="0"/>
        <c:ser>
          <c:idx val="0"/>
          <c:order val="1"/>
          <c:tx>
            <c:strRef>
              <c:f>'Trafic Voix'!$B$6</c:f>
              <c:strCache>
                <c:ptCount val="1"/>
                <c:pt idx="0">
                  <c:v>Trafic off-net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cat>
            <c:strRef>
              <c:f>'Trafic Voix'!$C$3:$J$3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'Trafic Voix'!$C$6:$J$6</c:f>
              <c:numCache>
                <c:formatCode>#,##0</c:formatCode>
                <c:ptCount val="5"/>
                <c:pt idx="0">
                  <c:v>81291.187416666668</c:v>
                </c:pt>
                <c:pt idx="1">
                  <c:v>123376.47191702999</c:v>
                </c:pt>
                <c:pt idx="2">
                  <c:v>148900.69396666667</c:v>
                </c:pt>
                <c:pt idx="3">
                  <c:v>158228.71840000001</c:v>
                </c:pt>
                <c:pt idx="4">
                  <c:v>177814.33669999999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34-4F1A-AB5A-B0EF3AAAF514}"/>
            </c:ext>
          </c:extLst>
        </c:ser>
        <c:ser>
          <c:idx val="2"/>
          <c:order val="2"/>
          <c:tx>
            <c:strRef>
              <c:f>'Trafic Voix'!$B$7</c:f>
              <c:strCache>
                <c:ptCount val="1"/>
                <c:pt idx="0">
                  <c:v>Trafic International Sortant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cat>
            <c:strRef>
              <c:f>'Trafic Voix'!$C$3:$J$3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'Trafic Voix'!$C$7:$J$7</c:f>
              <c:numCache>
                <c:formatCode>#,##0</c:formatCode>
                <c:ptCount val="5"/>
                <c:pt idx="0">
                  <c:v>4658.453966666666</c:v>
                </c:pt>
                <c:pt idx="1">
                  <c:v>5008.2272147766671</c:v>
                </c:pt>
                <c:pt idx="2">
                  <c:v>4666.6770833333339</c:v>
                </c:pt>
                <c:pt idx="3">
                  <c:v>4149.1486000000004</c:v>
                </c:pt>
                <c:pt idx="4">
                  <c:v>4067.6746333333331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34-4F1A-AB5A-B0EF3AAA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80192"/>
        <c:axId val="558179776"/>
      </c:lineChart>
      <c:catAx>
        <c:axId val="-181513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1814051408"/>
        <c:crosses val="autoZero"/>
        <c:auto val="1"/>
        <c:lblAlgn val="ctr"/>
        <c:lblOffset val="100"/>
        <c:noMultiLvlLbl val="0"/>
      </c:catAx>
      <c:valAx>
        <c:axId val="-1814051408"/>
        <c:scaling>
          <c:orientation val="minMax"/>
          <c:min val="1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815138848"/>
        <c:crosses val="autoZero"/>
        <c:crossBetween val="between"/>
      </c:valAx>
      <c:valAx>
        <c:axId val="5581797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558180192"/>
        <c:crosses val="max"/>
        <c:crossBetween val="between"/>
      </c:valAx>
      <c:catAx>
        <c:axId val="55818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1797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7499551495987"/>
          <c:y val="0.10123135770819346"/>
          <c:w val="0.6030941256744865"/>
          <c:h val="0.56924677580770033"/>
        </c:manualLayout>
      </c:layout>
      <c:lineChart>
        <c:grouping val="standard"/>
        <c:varyColors val="0"/>
        <c:ser>
          <c:idx val="1"/>
          <c:order val="0"/>
          <c:tx>
            <c:strRef>
              <c:f>'Trafic Voix'!$B$26</c:f>
              <c:strCache>
                <c:ptCount val="1"/>
                <c:pt idx="0">
                  <c:v>National Entrant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cat>
            <c:strRef>
              <c:f>'Trafic Voix'!$C$24:$J$24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'Trafic Voix'!$C$26:$J$26</c:f>
              <c:numCache>
                <c:formatCode>#,##0</c:formatCode>
                <c:ptCount val="5"/>
                <c:pt idx="0">
                  <c:v>81264.437133333326</c:v>
                </c:pt>
                <c:pt idx="1">
                  <c:v>123341.95827837333</c:v>
                </c:pt>
                <c:pt idx="2">
                  <c:v>148872.48841666666</c:v>
                </c:pt>
                <c:pt idx="3">
                  <c:v>158206.92653333332</c:v>
                </c:pt>
                <c:pt idx="4">
                  <c:v>177796.32974999998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43-40FE-A386-D437970D9BB9}"/>
            </c:ext>
          </c:extLst>
        </c:ser>
        <c:ser>
          <c:idx val="0"/>
          <c:order val="1"/>
          <c:tx>
            <c:strRef>
              <c:f>'Trafic Voix'!$B$27</c:f>
              <c:strCache>
                <c:ptCount val="1"/>
                <c:pt idx="0">
                  <c:v>International Entrant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cat>
            <c:strRef>
              <c:f>'Trafic Voix'!$C$24:$J$24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'Trafic Voix'!$C$27:$J$27</c:f>
              <c:numCache>
                <c:formatCode>#,##0</c:formatCode>
                <c:ptCount val="5"/>
                <c:pt idx="0">
                  <c:v>4898.5159999999996</c:v>
                </c:pt>
                <c:pt idx="1">
                  <c:v>5589.4890000000005</c:v>
                </c:pt>
                <c:pt idx="2">
                  <c:v>4987.1869999999999</c:v>
                </c:pt>
                <c:pt idx="3">
                  <c:v>4630.7970000000005</c:v>
                </c:pt>
                <c:pt idx="4">
                  <c:v>4485.1144700000004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43-40FE-A386-D437970D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14052496"/>
        <c:axId val="-1814048688"/>
      </c:lineChart>
      <c:catAx>
        <c:axId val="-181405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1814048688"/>
        <c:crosses val="autoZero"/>
        <c:auto val="1"/>
        <c:lblAlgn val="ctr"/>
        <c:lblOffset val="100"/>
        <c:noMultiLvlLbl val="0"/>
      </c:catAx>
      <c:valAx>
        <c:axId val="-18140486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814052496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07626109795798"/>
          <c:y val="6.1590111825963662E-2"/>
          <c:w val="0.78444504638002766"/>
          <c:h val="0.56607891896472418"/>
        </c:manualLayout>
      </c:layout>
      <c:lineChart>
        <c:grouping val="standard"/>
        <c:varyColors val="0"/>
        <c:ser>
          <c:idx val="1"/>
          <c:order val="0"/>
          <c:tx>
            <c:strRef>
              <c:f>'Revenus Voix'!$B$5</c:f>
              <c:strCache>
                <c:ptCount val="1"/>
                <c:pt idx="0">
                  <c:v>Revenu Sortant (Voix)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cat>
            <c:strRef>
              <c:f>'Revenus Voix'!$C$3:$J$3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'Revenus Voix'!$C$5:$J$5</c:f>
              <c:numCache>
                <c:formatCode>#,##0</c:formatCode>
                <c:ptCount val="5"/>
                <c:pt idx="0">
                  <c:v>26756.839286423663</c:v>
                </c:pt>
                <c:pt idx="1">
                  <c:v>27973.147383164305</c:v>
                </c:pt>
                <c:pt idx="2">
                  <c:v>27905.6365369704</c:v>
                </c:pt>
                <c:pt idx="3">
                  <c:v>26296.452422756462</c:v>
                </c:pt>
                <c:pt idx="4">
                  <c:v>26937.819243020771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D-434C-832D-B7EBEF6CA661}"/>
            </c:ext>
          </c:extLst>
        </c:ser>
        <c:ser>
          <c:idx val="0"/>
          <c:order val="1"/>
          <c:tx>
            <c:strRef>
              <c:f>'Revenus Voix'!$B$6</c:f>
              <c:strCache>
                <c:ptCount val="1"/>
                <c:pt idx="0">
                  <c:v>Revenu Entrant (Voix)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cat>
            <c:strRef>
              <c:f>'Revenus Voix'!$C$3:$J$3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'Revenus Voix'!$C$6:$J$6</c:f>
              <c:numCache>
                <c:formatCode>#,##0</c:formatCode>
                <c:ptCount val="5"/>
                <c:pt idx="0">
                  <c:v>2295.5075883999998</c:v>
                </c:pt>
                <c:pt idx="1">
                  <c:v>3170.3683790107202</c:v>
                </c:pt>
                <c:pt idx="2">
                  <c:v>3527.5265815000002</c:v>
                </c:pt>
                <c:pt idx="3">
                  <c:v>3634.9601675999997</c:v>
                </c:pt>
                <c:pt idx="4">
                  <c:v>3962.8033954000002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7-4695-B4BB-E107B7D1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3913328"/>
        <c:axId val="-813917680"/>
      </c:lineChart>
      <c:catAx>
        <c:axId val="-81391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813917680"/>
        <c:crosses val="autoZero"/>
        <c:auto val="1"/>
        <c:lblAlgn val="ctr"/>
        <c:lblOffset val="100"/>
        <c:noMultiLvlLbl val="0"/>
      </c:catAx>
      <c:valAx>
        <c:axId val="-8139176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81391332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33360903810365"/>
          <c:y val="4.3374553955949302E-2"/>
          <c:w val="0.84520129581242043"/>
          <c:h val="0.83889780976990291"/>
        </c:manualLayout>
      </c:layout>
      <c:lineChart>
        <c:grouping val="standard"/>
        <c:varyColors val="0"/>
        <c:ser>
          <c:idx val="0"/>
          <c:order val="0"/>
          <c:tx>
            <c:strRef>
              <c:f>'Revenus Voix'!$B$79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'Revenus Voix'!#REF!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'Revenus Voix'!#REF!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92A-4D57-A57C-A558DD89C4CB}"/>
            </c:ext>
          </c:extLst>
        </c:ser>
        <c:ser>
          <c:idx val="1"/>
          <c:order val="1"/>
          <c:tx>
            <c:strRef>
              <c:f>'Revenus Voix'!$B$80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'Revenus Voix'!#REF!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'Revenus Voix'!#REF!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92A-4D57-A57C-A558DD89C4CB}"/>
            </c:ext>
          </c:extLst>
        </c:ser>
        <c:ser>
          <c:idx val="2"/>
          <c:order val="2"/>
          <c:tx>
            <c:strRef>
              <c:f>'Revenus Voix'!$B$81</c:f>
              <c:strCache>
                <c:ptCount val="1"/>
              </c:strCache>
            </c:strRef>
          </c:tx>
          <c:spPr>
            <a:ln w="12700">
              <a:solidFill>
                <a:srgbClr val="002060"/>
              </a:solidFill>
            </a:ln>
          </c:spPr>
          <c:marker>
            <c:symbol val="circle"/>
            <c:size val="7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'Revenus Voix'!#REF!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'Revenus Voix'!#REF!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92A-4D57-A57C-A558DD89C4CB}"/>
            </c:ext>
          </c:extLst>
        </c:ser>
        <c:ser>
          <c:idx val="3"/>
          <c:order val="3"/>
          <c:tx>
            <c:strRef>
              <c:f>'Revenus Voix'!$B$82</c:f>
              <c:strCache>
                <c:ptCount val="1"/>
                <c:pt idx="0">
                  <c:v>Azur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'Revenus Voix'!#REF!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'Revenus Voix'!#REF!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92A-4D57-A57C-A558DD89C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72192"/>
        <c:axId val="-627160224"/>
      </c:lineChart>
      <c:catAx>
        <c:axId val="-6271721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627160224"/>
        <c:crosses val="autoZero"/>
        <c:auto val="1"/>
        <c:lblAlgn val="ctr"/>
        <c:lblOffset val="100"/>
        <c:noMultiLvlLbl val="0"/>
      </c:catAx>
      <c:valAx>
        <c:axId val="-62716022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-62717219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0526748180867635"/>
          <c:y val="0.94796753311839776"/>
          <c:w val="0.58946503638264725"/>
          <c:h val="3.13338927199963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32310366591834E-2"/>
          <c:y val="8.9100369730160625E-2"/>
          <c:w val="0.89810978908726702"/>
          <c:h val="0.67411763448882334"/>
        </c:manualLayout>
      </c:layout>
      <c:lineChart>
        <c:grouping val="standard"/>
        <c:varyColors val="0"/>
        <c:ser>
          <c:idx val="0"/>
          <c:order val="0"/>
          <c:tx>
            <c:strRef>
              <c:f>'Revenus Voix'!$B$47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1290399371011192E-2"/>
                  <c:y val="-7.034482503955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C2-46C8-B948-37DEC24261B0}"/>
                </c:ext>
              </c:extLst>
            </c:dLbl>
            <c:dLbl>
              <c:idx val="1"/>
              <c:layout>
                <c:manualLayout>
                  <c:x val="-3.0414856244301729E-2"/>
                  <c:y val="-5.8620687532964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2-46C8-B948-37DEC24261B0}"/>
                </c:ext>
              </c:extLst>
            </c:dLbl>
            <c:dLbl>
              <c:idx val="2"/>
              <c:layout>
                <c:manualLayout>
                  <c:x val="-3.4977084680946971E-2"/>
                  <c:y val="-5.471264169743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2-46C8-B948-37DEC24261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'Revenus Voix'!$C$39:$J$39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'Revenus Voix'!$C$47:$J$47</c:f>
              <c:numCache>
                <c:formatCode>0.0%</c:formatCode>
                <c:ptCount val="5"/>
                <c:pt idx="0">
                  <c:v>0.71681089535187725</c:v>
                </c:pt>
                <c:pt idx="1">
                  <c:v>0.7164949181956749</c:v>
                </c:pt>
                <c:pt idx="2">
                  <c:v>0.72230780265054162</c:v>
                </c:pt>
                <c:pt idx="3">
                  <c:v>0.73143690932639449</c:v>
                </c:pt>
                <c:pt idx="4">
                  <c:v>0.73626644185353229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C2-46C8-B948-37DEC24261B0}"/>
            </c:ext>
          </c:extLst>
        </c:ser>
        <c:ser>
          <c:idx val="1"/>
          <c:order val="1"/>
          <c:tx>
            <c:strRef>
              <c:f>'Revenus Voix'!$B$48</c:f>
              <c:strCache>
                <c:ptCount val="1"/>
                <c:pt idx="0">
                  <c:v>Airtel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'Revenus Voix'!$C$39:$J$39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'Revenus Voix'!$C$48:$J$48</c:f>
              <c:numCache>
                <c:formatCode>0.0%</c:formatCode>
                <c:ptCount val="5"/>
                <c:pt idx="0">
                  <c:v>0.28318910464812269</c:v>
                </c:pt>
                <c:pt idx="1">
                  <c:v>0.2835050818043251</c:v>
                </c:pt>
                <c:pt idx="2">
                  <c:v>0.27769219734945838</c:v>
                </c:pt>
                <c:pt idx="3">
                  <c:v>0.26856309067360556</c:v>
                </c:pt>
                <c:pt idx="4">
                  <c:v>0.26373355814646776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BC2-46C8-B948-37DEC242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14054672"/>
        <c:axId val="-1814053584"/>
      </c:lineChart>
      <c:catAx>
        <c:axId val="-18140546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1814053584"/>
        <c:crosses val="autoZero"/>
        <c:auto val="1"/>
        <c:lblAlgn val="ctr"/>
        <c:lblOffset val="100"/>
        <c:noMultiLvlLbl val="0"/>
      </c:catAx>
      <c:valAx>
        <c:axId val="-1814053584"/>
        <c:scaling>
          <c:orientation val="minMax"/>
          <c:max val="0.8"/>
          <c:min val="0"/>
        </c:scaling>
        <c:delete val="0"/>
        <c:axPos val="l"/>
        <c:numFmt formatCode="0.0%" sourceLinked="1"/>
        <c:majorTickMark val="none"/>
        <c:minorTickMark val="none"/>
        <c:tickLblPos val="nextTo"/>
        <c:crossAx val="-1814054672"/>
        <c:crosses val="autoZero"/>
        <c:crossBetween val="between"/>
        <c:majorUnit val="0.1"/>
        <c:minorUnit val="2.0000000000000004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41210453161159"/>
          <c:y val="0.90101879031947119"/>
          <c:w val="0.26587519733465054"/>
          <c:h val="9.89812096805288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'Revenus sms'!$B$25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'Revenus sms'!$C$17:$J$17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'Revenus sms'!$C$25:$J$25</c:f>
              <c:numCache>
                <c:formatCode>0.0%</c:formatCode>
                <c:ptCount val="5"/>
                <c:pt idx="0">
                  <c:v>0.90503727303510395</c:v>
                </c:pt>
                <c:pt idx="1">
                  <c:v>0.90728669171809595</c:v>
                </c:pt>
                <c:pt idx="2">
                  <c:v>0.91062350462431163</c:v>
                </c:pt>
                <c:pt idx="3">
                  <c:v>0.90929122122182271</c:v>
                </c:pt>
                <c:pt idx="4">
                  <c:v>0.90340639149663327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C2-4D11-B8B1-8C240D3D90FD}"/>
            </c:ext>
          </c:extLst>
        </c:ser>
        <c:ser>
          <c:idx val="1"/>
          <c:order val="1"/>
          <c:tx>
            <c:strRef>
              <c:f>'Revenus sms'!$B$26</c:f>
              <c:strCache>
                <c:ptCount val="1"/>
                <c:pt idx="0">
                  <c:v>AIRTEL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'Revenus sms'!$C$17:$J$17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'Revenus sms'!$C$26:$J$26</c:f>
              <c:numCache>
                <c:formatCode>0.0%</c:formatCode>
                <c:ptCount val="5"/>
                <c:pt idx="0">
                  <c:v>9.496272696489598E-2</c:v>
                </c:pt>
                <c:pt idx="1">
                  <c:v>9.2713308281904036E-2</c:v>
                </c:pt>
                <c:pt idx="2">
                  <c:v>8.9376495375688411E-2</c:v>
                </c:pt>
                <c:pt idx="3">
                  <c:v>9.0708778778177263E-2</c:v>
                </c:pt>
                <c:pt idx="4">
                  <c:v>9.6593608503366679E-2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AC2-4D11-B8B1-8C240D3D9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64576"/>
        <c:axId val="-627168384"/>
      </c:lineChart>
      <c:catAx>
        <c:axId val="-6271645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627168384"/>
        <c:crosses val="autoZero"/>
        <c:auto val="1"/>
        <c:lblAlgn val="ctr"/>
        <c:lblOffset val="100"/>
        <c:noMultiLvlLbl val="0"/>
      </c:catAx>
      <c:valAx>
        <c:axId val="-62716838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-627164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'Revenus sms'!$B$5</c:f>
              <c:strCache>
                <c:ptCount val="1"/>
                <c:pt idx="0">
                  <c:v>Revenus on-net</c:v>
                </c:pt>
              </c:strCache>
            </c:strRef>
          </c:tx>
          <c:marker>
            <c:symbol val="circle"/>
            <c:size val="7"/>
          </c:marker>
          <c:cat>
            <c:strRef>
              <c:f>'Revenus sms'!$C$3:$I$3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'Revenus sms'!$C$5:$I$5</c:f>
              <c:numCache>
                <c:formatCode>#,##0</c:formatCode>
                <c:ptCount val="5"/>
                <c:pt idx="0">
                  <c:v>2207.4877914724671</c:v>
                </c:pt>
                <c:pt idx="1">
                  <c:v>2310.2440795019606</c:v>
                </c:pt>
                <c:pt idx="2">
                  <c:v>2179.3475716047492</c:v>
                </c:pt>
                <c:pt idx="3">
                  <c:v>2159.3809348856371</c:v>
                </c:pt>
                <c:pt idx="4">
                  <c:v>2274.9787969165809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6-42C6-B5BA-EA5B39FE3115}"/>
            </c:ext>
          </c:extLst>
        </c:ser>
        <c:ser>
          <c:idx val="2"/>
          <c:order val="1"/>
          <c:tx>
            <c:strRef>
              <c:f>'Revenus sms'!$B$6</c:f>
              <c:strCache>
                <c:ptCount val="1"/>
                <c:pt idx="0">
                  <c:v>Revenus off-net</c:v>
                </c:pt>
              </c:strCache>
            </c:strRef>
          </c:tx>
          <c:marker>
            <c:symbol val="circle"/>
            <c:size val="7"/>
          </c:marker>
          <c:cat>
            <c:strRef>
              <c:f>'Revenus sms'!$C$3:$I$3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'Revenus sms'!$C$6:$I$6</c:f>
              <c:numCache>
                <c:formatCode>#,##0</c:formatCode>
                <c:ptCount val="5"/>
                <c:pt idx="0">
                  <c:v>33.029603513001987</c:v>
                </c:pt>
                <c:pt idx="1">
                  <c:v>29.717723471803978</c:v>
                </c:pt>
                <c:pt idx="2">
                  <c:v>31.597093292640988</c:v>
                </c:pt>
                <c:pt idx="3">
                  <c:v>29.448736352073986</c:v>
                </c:pt>
                <c:pt idx="4">
                  <c:v>28.800483390570985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6-42C6-B5BA-EA5B39FE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71104"/>
        <c:axId val="-627169472"/>
      </c:lineChart>
      <c:lineChart>
        <c:grouping val="standard"/>
        <c:varyColors val="0"/>
        <c:ser>
          <c:idx val="3"/>
          <c:order val="2"/>
          <c:tx>
            <c:strRef>
              <c:f>'Revenus sms'!$B$7</c:f>
              <c:strCache>
                <c:ptCount val="1"/>
                <c:pt idx="0">
                  <c:v>Revenus International Sortant</c:v>
                </c:pt>
              </c:strCache>
            </c:strRef>
          </c:tx>
          <c:cat>
            <c:strRef>
              <c:f>'Revenus sms'!$C$3:$I$3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'Revenus sms'!$C$7:$I$7</c:f>
              <c:numCache>
                <c:formatCode>#,##0</c:formatCode>
                <c:ptCount val="5"/>
                <c:pt idx="0">
                  <c:v>16.698441240000001</c:v>
                </c:pt>
                <c:pt idx="1">
                  <c:v>19.731935369999999</c:v>
                </c:pt>
                <c:pt idx="2">
                  <c:v>18.224646409999998</c:v>
                </c:pt>
                <c:pt idx="3">
                  <c:v>16.355487674999999</c:v>
                </c:pt>
                <c:pt idx="4">
                  <c:v>15.543440459999998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6-42C6-B5BA-EA5B39FE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657424"/>
        <c:axId val="1366641584"/>
      </c:lineChart>
      <c:catAx>
        <c:axId val="-62717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7169472"/>
        <c:crosses val="autoZero"/>
        <c:auto val="1"/>
        <c:lblAlgn val="ctr"/>
        <c:lblOffset val="100"/>
        <c:noMultiLvlLbl val="0"/>
      </c:catAx>
      <c:valAx>
        <c:axId val="-6271694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7171104"/>
        <c:crosses val="autoZero"/>
        <c:crossBetween val="between"/>
      </c:valAx>
      <c:valAx>
        <c:axId val="13666415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366657424"/>
        <c:crosses val="max"/>
        <c:crossBetween val="between"/>
      </c:valAx>
      <c:catAx>
        <c:axId val="136665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66415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04609750675666E-2"/>
          <c:y val="8.6076695875250034E-2"/>
          <c:w val="0.90229652942713467"/>
          <c:h val="0.69138173648533741"/>
        </c:manualLayout>
      </c:layout>
      <c:lineChart>
        <c:grouping val="standard"/>
        <c:varyColors val="0"/>
        <c:ser>
          <c:idx val="1"/>
          <c:order val="0"/>
          <c:tx>
            <c:strRef>
              <c:f>Ratios!$B$10</c:f>
              <c:strCache>
                <c:ptCount val="1"/>
                <c:pt idx="0">
                  <c:v>MTN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diamond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Ratios!$C$9:$J$9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Ratios!$C$10:$J$10</c:f>
              <c:numCache>
                <c:formatCode>#,##0</c:formatCode>
                <c:ptCount val="5"/>
                <c:pt idx="0">
                  <c:v>2027.6980366925893</c:v>
                </c:pt>
                <c:pt idx="1">
                  <c:v>2123.6753992218346</c:v>
                </c:pt>
                <c:pt idx="2">
                  <c:v>2180.1428979142056</c:v>
                </c:pt>
                <c:pt idx="3">
                  <c:v>2095.4673088814502</c:v>
                </c:pt>
                <c:pt idx="4">
                  <c:v>2189.1244081329273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5-4083-AFBC-0A8A35005672}"/>
            </c:ext>
          </c:extLst>
        </c:ser>
        <c:ser>
          <c:idx val="2"/>
          <c:order val="1"/>
          <c:tx>
            <c:strRef>
              <c:f>Ratios!$B$11</c:f>
              <c:strCache>
                <c:ptCount val="1"/>
                <c:pt idx="0">
                  <c:v>AIRTEL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Ratios!$C$9:$J$9</c:f>
              <c:strCache>
                <c:ptCount val="5"/>
                <c:pt idx="0">
                  <c:v>T2-22</c:v>
                </c:pt>
                <c:pt idx="1">
                  <c:v>T3-22</c:v>
                </c:pt>
                <c:pt idx="2">
                  <c:v>T4-22</c:v>
                </c:pt>
                <c:pt idx="3">
                  <c:v>T1-23</c:v>
                </c:pt>
                <c:pt idx="4">
                  <c:v>T2-23</c:v>
                </c:pt>
              </c:strCache>
            </c:strRef>
          </c:cat>
          <c:val>
            <c:numRef>
              <c:f>Ratios!$C$11:$J$11</c:f>
              <c:numCache>
                <c:formatCode>#,##0</c:formatCode>
                <c:ptCount val="5"/>
                <c:pt idx="0">
                  <c:v>1199.2116302907377</c:v>
                </c:pt>
                <c:pt idx="1">
                  <c:v>1301.4438862454363</c:v>
                </c:pt>
                <c:pt idx="2">
                  <c:v>1336.4945761818469</c:v>
                </c:pt>
                <c:pt idx="3">
                  <c:v>1247.3371864684948</c:v>
                </c:pt>
                <c:pt idx="4">
                  <c:v>1270.0080143729476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A5-4083-AFBC-0A8A35005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7166208"/>
        <c:axId val="-627160768"/>
      </c:lineChart>
      <c:catAx>
        <c:axId val="-6271662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064A2">
                <a:shade val="95000"/>
                <a:satMod val="105000"/>
              </a:srgbClr>
            </a:solidFill>
          </a:ln>
        </c:spPr>
        <c:crossAx val="-627160768"/>
        <c:crosses val="autoZero"/>
        <c:auto val="1"/>
        <c:lblAlgn val="ctr"/>
        <c:lblOffset val="100"/>
        <c:noMultiLvlLbl val="0"/>
      </c:catAx>
      <c:valAx>
        <c:axId val="-6271607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627166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586908620077781"/>
          <c:y val="0.9129795608533926"/>
          <c:w val="0.52788524762785061"/>
          <c:h val="6.534022851283428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23</xdr:row>
      <xdr:rowOff>56029</xdr:rowOff>
    </xdr:from>
    <xdr:to>
      <xdr:col>21</xdr:col>
      <xdr:colOff>425824</xdr:colOff>
      <xdr:row>43</xdr:row>
      <xdr:rowOff>78438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470646</xdr:colOff>
      <xdr:row>3</xdr:row>
      <xdr:rowOff>67235</xdr:rowOff>
    </xdr:from>
    <xdr:to>
      <xdr:col>23</xdr:col>
      <xdr:colOff>62940</xdr:colOff>
      <xdr:row>20</xdr:row>
      <xdr:rowOff>27641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818029</xdr:colOff>
      <xdr:row>27</xdr:row>
      <xdr:rowOff>168088</xdr:rowOff>
    </xdr:from>
    <xdr:to>
      <xdr:col>21</xdr:col>
      <xdr:colOff>316565</xdr:colOff>
      <xdr:row>41</xdr:row>
      <xdr:rowOff>149038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685799</xdr:colOff>
      <xdr:row>4</xdr:row>
      <xdr:rowOff>180974</xdr:rowOff>
    </xdr:from>
    <xdr:to>
      <xdr:col>24</xdr:col>
      <xdr:colOff>136150</xdr:colOff>
      <xdr:row>19</xdr:row>
      <xdr:rowOff>57149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333374</xdr:colOff>
      <xdr:row>85</xdr:row>
      <xdr:rowOff>4762</xdr:rowOff>
    </xdr:from>
    <xdr:to>
      <xdr:col>2</xdr:col>
      <xdr:colOff>0</xdr:colOff>
      <xdr:row>105</xdr:row>
      <xdr:rowOff>47626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123825</xdr:colOff>
      <xdr:row>51</xdr:row>
      <xdr:rowOff>47625</xdr:rowOff>
    </xdr:from>
    <xdr:to>
      <xdr:col>10</xdr:col>
      <xdr:colOff>428625</xdr:colOff>
      <xdr:row>66</xdr:row>
      <xdr:rowOff>152400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412750</xdr:colOff>
      <xdr:row>28</xdr:row>
      <xdr:rowOff>126999</xdr:rowOff>
    </xdr:from>
    <xdr:to>
      <xdr:col>14</xdr:col>
      <xdr:colOff>264583</xdr:colOff>
      <xdr:row>46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254000</xdr:colOff>
      <xdr:row>2</xdr:row>
      <xdr:rowOff>163233</xdr:rowOff>
    </xdr:from>
    <xdr:to>
      <xdr:col>23</xdr:col>
      <xdr:colOff>202826</xdr:colOff>
      <xdr:row>18</xdr:row>
      <xdr:rowOff>74083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92319</xdr:colOff>
      <xdr:row>3</xdr:row>
      <xdr:rowOff>43962</xdr:rowOff>
    </xdr:from>
    <xdr:to>
      <xdr:col>20</xdr:col>
      <xdr:colOff>494568</xdr:colOff>
      <xdr:row>18</xdr:row>
      <xdr:rowOff>115136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168766</xdr:colOff>
      <xdr:row>20</xdr:row>
      <xdr:rowOff>50867</xdr:rowOff>
    </xdr:from>
    <xdr:to>
      <xdr:col>21</xdr:col>
      <xdr:colOff>702166</xdr:colOff>
      <xdr:row>34</xdr:row>
      <xdr:rowOff>140256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487423</xdr:colOff>
      <xdr:row>36</xdr:row>
      <xdr:rowOff>15806</xdr:rowOff>
    </xdr:from>
    <xdr:to>
      <xdr:col>21</xdr:col>
      <xdr:colOff>542376</xdr:colOff>
      <xdr:row>51</xdr:row>
      <xdr:rowOff>65942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24680</xdr:colOff>
      <xdr:row>53</xdr:row>
      <xdr:rowOff>51288</xdr:rowOff>
    </xdr:from>
    <xdr:to>
      <xdr:col>23</xdr:col>
      <xdr:colOff>57652</xdr:colOff>
      <xdr:row>74</xdr:row>
      <xdr:rowOff>29307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230653</xdr:colOff>
      <xdr:row>74</xdr:row>
      <xdr:rowOff>119951</xdr:rowOff>
    </xdr:from>
    <xdr:to>
      <xdr:col>21</xdr:col>
      <xdr:colOff>293077</xdr:colOff>
      <xdr:row>91</xdr:row>
      <xdr:rowOff>109903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41030</xdr:colOff>
      <xdr:row>96</xdr:row>
      <xdr:rowOff>52388</xdr:rowOff>
    </xdr:from>
    <xdr:to>
      <xdr:col>18</xdr:col>
      <xdr:colOff>517281</xdr:colOff>
      <xdr:row>110</xdr:row>
      <xdr:rowOff>113201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574861</xdr:colOff>
      <xdr:row>2</xdr:row>
      <xdr:rowOff>187138</xdr:rowOff>
    </xdr:from>
    <xdr:to>
      <xdr:col>22</xdr:col>
      <xdr:colOff>593910</xdr:colOff>
      <xdr:row>17</xdr:row>
      <xdr:rowOff>75079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626970</xdr:colOff>
      <xdr:row>17</xdr:row>
      <xdr:rowOff>71158</xdr:rowOff>
    </xdr:from>
    <xdr:to>
      <xdr:col>22</xdr:col>
      <xdr:colOff>646019</xdr:colOff>
      <xdr:row>31</xdr:row>
      <xdr:rowOff>149599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600075</xdr:colOff>
      <xdr:row>36</xdr:row>
      <xdr:rowOff>19050</xdr:rowOff>
    </xdr:from>
    <xdr:to>
      <xdr:col>22</xdr:col>
      <xdr:colOff>628650</xdr:colOff>
      <xdr:row>50</xdr:row>
      <xdr:rowOff>97491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352425</xdr:colOff>
      <xdr:row>52</xdr:row>
      <xdr:rowOff>180975</xdr:rowOff>
    </xdr:from>
    <xdr:to>
      <xdr:col>22</xdr:col>
      <xdr:colOff>371474</xdr:colOff>
      <xdr:row>67</xdr:row>
      <xdr:rowOff>68916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723899</xdr:colOff>
      <xdr:row>67</xdr:row>
      <xdr:rowOff>133350</xdr:rowOff>
    </xdr:from>
    <xdr:to>
      <xdr:col>23</xdr:col>
      <xdr:colOff>314324</xdr:colOff>
      <xdr:row>82</xdr:row>
      <xdr:rowOff>21291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zv-files-01p\utilisateurs\Mkoumous\Documents\mireille\ARPCE\DEM\Tableaux%20de%20bord\Tableaux%20de%20bord%20DEM\2023\Population%20Congolaise-2009-2027.xlsx" TargetMode="External"/><Relationship Id="rId1" Type="http://schemas.openxmlformats.org/officeDocument/2006/relationships/externalLinkPath" Target="/Mkoumous/Documents/mireille/ARPCE/DEM/Tableaux%20de%20bord/Tableaux%20de%20bord%20DEM/2023/Population%20Congolaise-2009-202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zv-files-01p\utilisateurs\Mkoumous\Documents\mireille\ARPCE\DEM\Tableaux%20de%20bord\Tableaux%20de%20bord%20DEM\2023\TM\Tableau%20de%20Bord_TM_2009-2023.xlsx" TargetMode="External"/><Relationship Id="rId1" Type="http://schemas.openxmlformats.org/officeDocument/2006/relationships/externalLinkPath" Target="/Mkoumous/Documents/mireille/ARPCE/DEM/Tableaux%20de%20bord/Tableaux%20de%20bord%20DEM/2023/TM/Tableau%20de%20Bord_TM_200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pulation"/>
      <sheetName val="Populaltion Tranche d'âge"/>
      <sheetName val="Feuil1"/>
      <sheetName val="Population Congolaise-2009-2027"/>
    </sheetNames>
    <sheetDataSet>
      <sheetData sheetId="0">
        <row r="4">
          <cell r="FR4">
            <v>5480.3575286655441</v>
          </cell>
          <cell r="FU4">
            <v>5518.3236802100519</v>
          </cell>
          <cell r="FX4">
            <v>5556.5528490222414</v>
          </cell>
          <cell r="GA4">
            <v>5595.0468572010077</v>
          </cell>
          <cell r="GD4">
            <v>5633.8075394681791</v>
          </cell>
          <cell r="GG4">
            <v>5672.8367432559335</v>
          </cell>
          <cell r="GJ4">
            <v>5712.1363287948643</v>
          </cell>
          <cell r="GM4">
            <v>5751.7081692026359</v>
          </cell>
        </row>
        <row r="9">
          <cell r="FR9">
            <v>3363.7791806673663</v>
          </cell>
          <cell r="FU9">
            <v>3387.0823592405668</v>
          </cell>
          <cell r="FX9">
            <v>3410.5469747281572</v>
          </cell>
          <cell r="GA9">
            <v>3434.1741455130755</v>
          </cell>
          <cell r="GD9">
            <v>3457.9649977260565</v>
          </cell>
          <cell r="GG9">
            <v>3481.9206652993066</v>
          </cell>
          <cell r="GJ9">
            <v>3506.0422900205494</v>
          </cell>
          <cell r="GM9">
            <v>3530.3310215874453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iques (Vue Globale Marché)"/>
      <sheetName val="Vue Globale marché IM"/>
      <sheetName val="Vue Globale du Marché TM"/>
      <sheetName val="Marché Par Opérateur TM"/>
      <sheetName val="MTN"/>
      <sheetName val="AIRTEL"/>
      <sheetName val="WARID"/>
      <sheetName val="AZUR"/>
      <sheetName val="Comparaison"/>
      <sheetName val="Graphs"/>
      <sheetName val="Feuil2"/>
      <sheetName val="Glossaire"/>
    </sheetNames>
    <sheetDataSet>
      <sheetData sheetId="0"/>
      <sheetData sheetId="1"/>
      <sheetData sheetId="2">
        <row r="8">
          <cell r="IO8">
            <v>27032626.049404163</v>
          </cell>
          <cell r="IP8">
            <v>26756839.286423665</v>
          </cell>
          <cell r="IQ8">
            <v>27973147.383164305</v>
          </cell>
          <cell r="IR8">
            <v>27905636.536970399</v>
          </cell>
          <cell r="IT8">
            <v>26296452.422756463</v>
          </cell>
          <cell r="IU8">
            <v>26937819.243020769</v>
          </cell>
          <cell r="IV8">
            <v>0</v>
          </cell>
          <cell r="IW8">
            <v>0</v>
          </cell>
        </row>
        <row r="9">
          <cell r="IO9">
            <v>1616381.9682</v>
          </cell>
          <cell r="IP9">
            <v>2295507.5883999998</v>
          </cell>
          <cell r="IQ9">
            <v>3170368.3790107202</v>
          </cell>
          <cell r="IR9">
            <v>3527526.5815000003</v>
          </cell>
          <cell r="IT9">
            <v>3634960.1675999998</v>
          </cell>
          <cell r="IU9">
            <v>3962803.3954000003</v>
          </cell>
          <cell r="IV9">
            <v>0</v>
          </cell>
          <cell r="IW9">
            <v>0</v>
          </cell>
        </row>
        <row r="11">
          <cell r="IO11">
            <v>2285683.3256806592</v>
          </cell>
          <cell r="IP11">
            <v>2257215.8362254691</v>
          </cell>
          <cell r="IQ11">
            <v>2359693.7383437641</v>
          </cell>
          <cell r="IR11">
            <v>2229169.3113073898</v>
          </cell>
          <cell r="IT11">
            <v>2205185.1589127108</v>
          </cell>
          <cell r="IU11">
            <v>2319322.7207671516</v>
          </cell>
          <cell r="IV11">
            <v>0</v>
          </cell>
          <cell r="IW11">
            <v>0</v>
          </cell>
        </row>
        <row r="12">
          <cell r="IO12">
            <v>1545.9659999999999</v>
          </cell>
          <cell r="IP12">
            <v>1401.2359999999999</v>
          </cell>
          <cell r="IQ12">
            <v>3339.1580000000004</v>
          </cell>
          <cell r="IR12">
            <v>1877.2429999999999</v>
          </cell>
          <cell r="IT12">
            <v>2866.1809999999996</v>
          </cell>
          <cell r="IU12">
            <v>9295.9050000000007</v>
          </cell>
          <cell r="IV12">
            <v>0</v>
          </cell>
          <cell r="IW12">
            <v>0</v>
          </cell>
        </row>
        <row r="15">
          <cell r="IO15">
            <v>5558.6581681193729</v>
          </cell>
          <cell r="IP15">
            <v>5748.3180000000002</v>
          </cell>
          <cell r="IQ15">
            <v>5714.7349999999997</v>
          </cell>
          <cell r="IR15">
            <v>5650.4220000000005</v>
          </cell>
          <cell r="IT15">
            <v>5608.0823024314905</v>
          </cell>
          <cell r="IU15">
            <v>5679.308</v>
          </cell>
          <cell r="IV15">
            <v>0</v>
          </cell>
          <cell r="IW15">
            <v>0</v>
          </cell>
        </row>
        <row r="17">
          <cell r="IO17">
            <v>5520.6083000788403</v>
          </cell>
          <cell r="IP17">
            <v>5708.1389120589665</v>
          </cell>
          <cell r="IQ17">
            <v>5674.1631356085963</v>
          </cell>
          <cell r="IR17">
            <v>5609.8046605166137</v>
          </cell>
          <cell r="IT17">
            <v>5567.8040000000001</v>
          </cell>
          <cell r="IU17">
            <v>5638.0241701078157</v>
          </cell>
          <cell r="IV17">
            <v>0</v>
          </cell>
          <cell r="IW17">
            <v>0</v>
          </cell>
        </row>
        <row r="18">
          <cell r="IO18">
            <v>38.049868040533276</v>
          </cell>
          <cell r="IP18">
            <v>40.179087941034297</v>
          </cell>
          <cell r="IQ18">
            <v>40.571864391403395</v>
          </cell>
          <cell r="IR18">
            <v>40.617339483386488</v>
          </cell>
          <cell r="IT18">
            <v>40.278302431490609</v>
          </cell>
          <cell r="IU18">
            <v>41.283829892184301</v>
          </cell>
          <cell r="IV18">
            <v>0</v>
          </cell>
          <cell r="IW18">
            <v>0</v>
          </cell>
        </row>
        <row r="33">
          <cell r="IO33">
            <v>23.472192901876916</v>
          </cell>
          <cell r="IP33">
            <v>21.023645795389076</v>
          </cell>
          <cell r="IQ33">
            <v>20.204185101174826</v>
          </cell>
          <cell r="IR33">
            <v>20.08071602298185</v>
          </cell>
          <cell r="IT33">
            <v>19.493470670261512</v>
          </cell>
          <cell r="IU33">
            <v>19.069457557724373</v>
          </cell>
          <cell r="IV33">
            <v>0</v>
          </cell>
          <cell r="IW33">
            <v>0</v>
          </cell>
        </row>
        <row r="35">
          <cell r="IO35">
            <v>1.6814937123891629</v>
          </cell>
          <cell r="IP35">
            <v>1.6608750646960175</v>
          </cell>
          <cell r="IQ35">
            <v>1.7064815652352079</v>
          </cell>
          <cell r="IR35">
            <v>1.6871466877777148</v>
          </cell>
          <cell r="IT35">
            <v>1.6732905548851498</v>
          </cell>
          <cell r="IU35">
            <v>1.6421516309673976</v>
          </cell>
          <cell r="IV35">
            <v>0</v>
          </cell>
          <cell r="IW35">
            <v>0</v>
          </cell>
        </row>
        <row r="40">
          <cell r="IO40">
            <v>24750766.116567641</v>
          </cell>
          <cell r="IP40">
            <v>24171993.175664604</v>
          </cell>
          <cell r="IQ40">
            <v>25089740.469674379</v>
          </cell>
          <cell r="IR40">
            <v>23234123.90126894</v>
          </cell>
          <cell r="IT40">
            <v>21788515.535737209</v>
          </cell>
          <cell r="IU40">
            <v>22101046.856654994</v>
          </cell>
          <cell r="IV40">
            <v>0</v>
          </cell>
          <cell r="IW40">
            <v>0</v>
          </cell>
        </row>
        <row r="41">
          <cell r="IO41">
            <v>1178336.3498673104</v>
          </cell>
          <cell r="IP41">
            <v>1489054.7920742568</v>
          </cell>
          <cell r="IQ41">
            <v>1828630.6043380015</v>
          </cell>
          <cell r="IR41">
            <v>3720480.5798893282</v>
          </cell>
          <cell r="IT41">
            <v>3665601.3723879065</v>
          </cell>
          <cell r="IU41">
            <v>3965787.8290402889</v>
          </cell>
          <cell r="IV41">
            <v>0</v>
          </cell>
          <cell r="IW41">
            <v>0</v>
          </cell>
        </row>
        <row r="42">
          <cell r="IO42">
            <v>1103523.5829692094</v>
          </cell>
          <cell r="IP42">
            <v>1095791.3186848017</v>
          </cell>
          <cell r="IQ42">
            <v>1054776.3091519298</v>
          </cell>
          <cell r="IR42">
            <v>951032.05581212789</v>
          </cell>
          <cell r="IT42">
            <v>842335.51463134692</v>
          </cell>
          <cell r="IU42">
            <v>870984.55732548167</v>
          </cell>
          <cell r="IV42">
            <v>0</v>
          </cell>
          <cell r="IW42">
            <v>0</v>
          </cell>
        </row>
        <row r="50">
          <cell r="IO50">
            <v>715430.75820000004</v>
          </cell>
          <cell r="IP50">
            <v>1462759.8684</v>
          </cell>
          <cell r="IQ50">
            <v>2220155.2490107203</v>
          </cell>
          <cell r="IR50">
            <v>2679704.7915000003</v>
          </cell>
          <cell r="IT50">
            <v>2847724.6776000001</v>
          </cell>
          <cell r="IU50">
            <v>3200333.9355000001</v>
          </cell>
          <cell r="IV50">
            <v>0</v>
          </cell>
          <cell r="IW50">
            <v>0</v>
          </cell>
        </row>
        <row r="51">
          <cell r="IO51">
            <v>900951.21</v>
          </cell>
          <cell r="IP51">
            <v>832747.72</v>
          </cell>
          <cell r="IQ51">
            <v>950213.13000000012</v>
          </cell>
          <cell r="IR51">
            <v>847821.79</v>
          </cell>
          <cell r="IT51">
            <v>787235.49</v>
          </cell>
          <cell r="IU51">
            <v>762469.45990000002</v>
          </cell>
          <cell r="IV51">
            <v>0</v>
          </cell>
          <cell r="IW51">
            <v>0</v>
          </cell>
        </row>
        <row r="60">
          <cell r="IO60">
            <v>2230235.156219569</v>
          </cell>
          <cell r="IP60">
            <v>2207487.7914724671</v>
          </cell>
          <cell r="IQ60">
            <v>2310244.0795019604</v>
          </cell>
          <cell r="IR60">
            <v>2179347.5716047492</v>
          </cell>
          <cell r="IT60">
            <v>2159380.9348856369</v>
          </cell>
          <cell r="IU60">
            <v>2274978.7969165808</v>
          </cell>
          <cell r="IV60">
            <v>0</v>
          </cell>
          <cell r="IW60">
            <v>0</v>
          </cell>
        </row>
        <row r="61">
          <cell r="IO61">
            <v>35375.367113089953</v>
          </cell>
          <cell r="IP61">
            <v>33029.603513001988</v>
          </cell>
          <cell r="IQ61">
            <v>29717.72347180398</v>
          </cell>
          <cell r="IR61">
            <v>31597.093292640988</v>
          </cell>
          <cell r="IT61">
            <v>29448.736352073985</v>
          </cell>
          <cell r="IU61">
            <v>28800.483390570986</v>
          </cell>
          <cell r="IV61">
            <v>0</v>
          </cell>
          <cell r="IW61">
            <v>0</v>
          </cell>
        </row>
        <row r="62">
          <cell r="IO62">
            <v>20072.802347999997</v>
          </cell>
          <cell r="IP62">
            <v>16698.44124</v>
          </cell>
          <cell r="IQ62">
            <v>19731.935369999999</v>
          </cell>
          <cell r="IR62">
            <v>18224.646409999998</v>
          </cell>
          <cell r="IT62">
            <v>16355.487675</v>
          </cell>
          <cell r="IU62">
            <v>15543.440459999998</v>
          </cell>
          <cell r="IV62">
            <v>0</v>
          </cell>
          <cell r="IW62">
            <v>0</v>
          </cell>
        </row>
        <row r="70">
          <cell r="IO70">
            <v>1545.9659999999999</v>
          </cell>
          <cell r="IP70">
            <v>1401.2359999999999</v>
          </cell>
          <cell r="IQ70">
            <v>3339.1580000000004</v>
          </cell>
          <cell r="IR70">
            <v>1877.2429999999999</v>
          </cell>
          <cell r="IT70">
            <v>2866.1809999999996</v>
          </cell>
          <cell r="IU70">
            <v>9295.9050000000007</v>
          </cell>
          <cell r="IV70">
            <v>0</v>
          </cell>
          <cell r="IW70">
            <v>0</v>
          </cell>
        </row>
        <row r="92">
          <cell r="IO92">
            <v>1107275.737139341</v>
          </cell>
          <cell r="IP92">
            <v>1186752.5125072158</v>
          </cell>
          <cell r="IQ92">
            <v>1256137.7274389998</v>
          </cell>
          <cell r="IR92">
            <v>1236106.010368926</v>
          </cell>
          <cell r="IT92">
            <v>1186609.8462486886</v>
          </cell>
          <cell r="IU92">
            <v>1230733.9040107923</v>
          </cell>
          <cell r="IV92">
            <v>0</v>
          </cell>
          <cell r="IW92">
            <v>0</v>
          </cell>
        </row>
        <row r="93">
          <cell r="IO93">
            <v>39787.094933333334</v>
          </cell>
          <cell r="IP93">
            <v>81291.187416666668</v>
          </cell>
          <cell r="IQ93">
            <v>123376.47191702999</v>
          </cell>
          <cell r="IR93">
            <v>148900.69396666667</v>
          </cell>
          <cell r="IT93">
            <v>158228.71840000001</v>
          </cell>
          <cell r="IU93">
            <v>177814.33669999999</v>
          </cell>
          <cell r="IV93">
            <v>0</v>
          </cell>
          <cell r="IW93">
            <v>0</v>
          </cell>
        </row>
        <row r="94">
          <cell r="IO94">
            <v>4624.4500833333332</v>
          </cell>
          <cell r="IP94">
            <v>4658.453966666666</v>
          </cell>
          <cell r="IQ94">
            <v>5008.2272147766671</v>
          </cell>
          <cell r="IR94">
            <v>4666.6770833333339</v>
          </cell>
          <cell r="IT94">
            <v>4149.1486000000004</v>
          </cell>
          <cell r="IU94">
            <v>4067.6746333333331</v>
          </cell>
          <cell r="IV94">
            <v>0</v>
          </cell>
          <cell r="IW94">
            <v>0</v>
          </cell>
        </row>
        <row r="101">
          <cell r="IO101">
            <v>45045.866233333334</v>
          </cell>
          <cell r="IP101">
            <v>86162.953133333329</v>
          </cell>
          <cell r="IQ101">
            <v>128931.44727837334</v>
          </cell>
          <cell r="IR101">
            <v>153859.67541666667</v>
          </cell>
          <cell r="IT101">
            <v>162837.72353333334</v>
          </cell>
          <cell r="IU101">
            <v>182281.44422</v>
          </cell>
          <cell r="IV101">
            <v>0</v>
          </cell>
          <cell r="IW101">
            <v>0</v>
          </cell>
        </row>
        <row r="102">
          <cell r="IO102">
            <v>39746.153233333331</v>
          </cell>
          <cell r="IP102">
            <v>81264.437133333326</v>
          </cell>
          <cell r="IQ102">
            <v>123341.95827837333</v>
          </cell>
          <cell r="IR102">
            <v>148872.48841666666</v>
          </cell>
          <cell r="IT102">
            <v>158206.92653333332</v>
          </cell>
          <cell r="IU102">
            <v>177796.32974999998</v>
          </cell>
          <cell r="IV102">
            <v>0</v>
          </cell>
          <cell r="IW102">
            <v>0</v>
          </cell>
        </row>
        <row r="103">
          <cell r="IO103">
            <v>5299.7129999999997</v>
          </cell>
          <cell r="IP103">
            <v>4898.5159999999996</v>
          </cell>
          <cell r="IQ103">
            <v>5589.4890000000005</v>
          </cell>
          <cell r="IR103">
            <v>4987.1869999999999</v>
          </cell>
          <cell r="IT103">
            <v>4630.7970000000005</v>
          </cell>
          <cell r="IU103">
            <v>4485.1144700000004</v>
          </cell>
          <cell r="IV103">
            <v>0</v>
          </cell>
          <cell r="IW103">
            <v>0</v>
          </cell>
        </row>
        <row r="112">
          <cell r="IO112">
            <v>1357505.233</v>
          </cell>
          <cell r="IP112">
            <v>1357425.156</v>
          </cell>
          <cell r="IQ112">
            <v>1379176.835</v>
          </cell>
          <cell r="IR112">
            <v>1319142.6269999999</v>
          </cell>
          <cell r="IT112">
            <v>1314777.0520000001</v>
          </cell>
          <cell r="IU112">
            <v>1402861.8540000001</v>
          </cell>
          <cell r="IV112">
            <v>0</v>
          </cell>
          <cell r="IW112">
            <v>0</v>
          </cell>
        </row>
        <row r="113">
          <cell r="IO113">
            <v>1549.4964390243904</v>
          </cell>
          <cell r="IP113">
            <v>1404.1182195121951</v>
          </cell>
          <cell r="IQ113">
            <v>3342.8015121951221</v>
          </cell>
          <cell r="IR113">
            <v>1881.6242195121949</v>
          </cell>
          <cell r="IT113">
            <v>2877.2915853658537</v>
          </cell>
          <cell r="IU113">
            <v>9297.9583658536594</v>
          </cell>
          <cell r="IV113">
            <v>0</v>
          </cell>
          <cell r="IW113">
            <v>0</v>
          </cell>
        </row>
        <row r="114">
          <cell r="IO114">
            <v>262.471</v>
          </cell>
          <cell r="IP114">
            <v>222.881</v>
          </cell>
          <cell r="IQ114">
            <v>263.387</v>
          </cell>
          <cell r="IR114">
            <v>241.60399999999998</v>
          </cell>
          <cell r="IT114">
            <v>219.084</v>
          </cell>
          <cell r="IU114">
            <v>208.374</v>
          </cell>
          <cell r="IV114">
            <v>0</v>
          </cell>
          <cell r="IW114">
            <v>0</v>
          </cell>
        </row>
        <row r="121">
          <cell r="IO121">
            <v>1545.9659999999999</v>
          </cell>
          <cell r="IP121">
            <v>1401.2359999999999</v>
          </cell>
          <cell r="IQ121">
            <v>3339.1580000000004</v>
          </cell>
          <cell r="IR121">
            <v>1877.2429999999999</v>
          </cell>
          <cell r="IT121">
            <v>2866.1809999999996</v>
          </cell>
          <cell r="IU121">
            <v>9295.9050000000007</v>
          </cell>
          <cell r="IV121">
            <v>0</v>
          </cell>
          <cell r="IW121">
            <v>0</v>
          </cell>
        </row>
        <row r="122">
          <cell r="IO122">
            <v>1545.9659999999999</v>
          </cell>
          <cell r="IP122">
            <v>1401.2359999999999</v>
          </cell>
          <cell r="IQ122">
            <v>3339.1580000000004</v>
          </cell>
          <cell r="IR122">
            <v>1877.2429999999999</v>
          </cell>
          <cell r="IT122">
            <v>2866.1809999999996</v>
          </cell>
          <cell r="IU122">
            <v>9295.9050000000007</v>
          </cell>
          <cell r="IV122">
            <v>0</v>
          </cell>
          <cell r="IW122">
            <v>0</v>
          </cell>
        </row>
        <row r="123">
          <cell r="IO123">
            <v>0</v>
          </cell>
          <cell r="IP123">
            <v>0</v>
          </cell>
          <cell r="IQ123">
            <v>0</v>
          </cell>
          <cell r="IR123">
            <v>0</v>
          </cell>
          <cell r="IT123">
            <v>0</v>
          </cell>
          <cell r="IU123">
            <v>0</v>
          </cell>
          <cell r="IV123">
            <v>0</v>
          </cell>
          <cell r="IW123">
            <v>0</v>
          </cell>
        </row>
        <row r="132">
          <cell r="IO132">
            <v>22.352847882778971</v>
          </cell>
          <cell r="IP132">
            <v>20.368183695349565</v>
          </cell>
          <cell r="IQ132">
            <v>19.973717787162617</v>
          </cell>
          <cell r="IR132">
            <v>18.796222740098582</v>
          </cell>
          <cell r="IT132">
            <v>18.361987813112069</v>
          </cell>
          <cell r="IU132">
            <v>17.957616008327005</v>
          </cell>
          <cell r="IV132">
            <v>0</v>
          </cell>
          <cell r="IW132">
            <v>0</v>
          </cell>
        </row>
        <row r="133">
          <cell r="IO133">
            <v>29.616229983596984</v>
          </cell>
          <cell r="IP133">
            <v>18.31754264385323</v>
          </cell>
          <cell r="IQ133">
            <v>14.821550461969325</v>
          </cell>
          <cell r="IR133">
            <v>24.986321290901476</v>
          </cell>
          <cell r="IT133">
            <v>23.16647325121674</v>
          </cell>
          <cell r="IU133">
            <v>22.302970067768946</v>
          </cell>
          <cell r="IV133">
            <v>0</v>
          </cell>
          <cell r="IW133">
            <v>0</v>
          </cell>
        </row>
        <row r="134">
          <cell r="IO134">
            <v>238.62806670707593</v>
          </cell>
          <cell r="IP134">
            <v>235.22639195872313</v>
          </cell>
          <cell r="IQ134">
            <v>210.60871720033686</v>
          </cell>
          <cell r="IR134">
            <v>203.79212849516912</v>
          </cell>
          <cell r="IT134">
            <v>203.01406284444641</v>
          </cell>
          <cell r="IU134">
            <v>214.12345770923591</v>
          </cell>
          <cell r="IV134">
            <v>0</v>
          </cell>
          <cell r="IW134">
            <v>0</v>
          </cell>
        </row>
        <row r="145">
          <cell r="IO145">
            <v>1.6428924927905373</v>
          </cell>
          <cell r="IP145">
            <v>1.6262316796731497</v>
          </cell>
          <cell r="IQ145">
            <v>1.6750890972599322</v>
          </cell>
          <cell r="IR145">
            <v>1.6520939639112651</v>
          </cell>
          <cell r="IT145">
            <v>1.6423932343516723</v>
          </cell>
          <cell r="IU145">
            <v>1.6216698675139689</v>
          </cell>
          <cell r="IV145">
            <v>0</v>
          </cell>
          <cell r="IW145">
            <v>0</v>
          </cell>
        </row>
        <row r="146">
          <cell r="IO146">
            <v>22.830234534364823</v>
          </cell>
          <cell r="IP146">
            <v>23.523377913632377</v>
          </cell>
          <cell r="IQ146">
            <v>8.8900652232531758</v>
          </cell>
          <cell r="IR146">
            <v>16.792456732318438</v>
          </cell>
          <cell r="IT146">
            <v>10.234880782278976</v>
          </cell>
          <cell r="IU146">
            <v>3.0975061682723259</v>
          </cell>
          <cell r="IV146">
            <v>0</v>
          </cell>
          <cell r="IW146">
            <v>0</v>
          </cell>
        </row>
        <row r="147">
          <cell r="IO147">
            <v>76.476267275241824</v>
          </cell>
          <cell r="IP147">
            <v>74.920882623462745</v>
          </cell>
          <cell r="IQ147">
            <v>74.91613242111417</v>
          </cell>
          <cell r="IR147">
            <v>75.431890241883409</v>
          </cell>
          <cell r="IT147">
            <v>74.65395772854248</v>
          </cell>
          <cell r="IU147">
            <v>74.59395346828299</v>
          </cell>
          <cell r="IV147">
            <v>0</v>
          </cell>
          <cell r="IW147">
            <v>0</v>
          </cell>
        </row>
        <row r="153">
          <cell r="IO153">
            <v>1709.9203644158506</v>
          </cell>
          <cell r="IP153">
            <v>1695.8738973229476</v>
          </cell>
          <cell r="IQ153">
            <v>1800.9963314276004</v>
          </cell>
          <cell r="IR153">
            <v>1855.0152167295603</v>
          </cell>
          <cell r="IT153">
            <v>1771.9315042474211</v>
          </cell>
          <cell r="IU153">
            <v>1838.2460828917676</v>
          </cell>
          <cell r="IV153">
            <v>0</v>
          </cell>
          <cell r="IW153">
            <v>0</v>
          </cell>
        </row>
        <row r="154">
          <cell r="IO154">
            <v>1613.4208464815022</v>
          </cell>
          <cell r="IP154">
            <v>1561.8791718046732</v>
          </cell>
          <cell r="IQ154">
            <v>1617.6122003634707</v>
          </cell>
          <cell r="IR154">
            <v>1646.8385207181682</v>
          </cell>
          <cell r="IT154">
            <v>1556.7250317721184</v>
          </cell>
          <cell r="IU154">
            <v>1602.5222781151242</v>
          </cell>
          <cell r="IV154">
            <v>0</v>
          </cell>
          <cell r="IW154">
            <v>0</v>
          </cell>
        </row>
        <row r="155">
          <cell r="IO155">
            <v>96.499517934348248</v>
          </cell>
          <cell r="IP155">
            <v>133.99472551827458</v>
          </cell>
          <cell r="IQ155">
            <v>183.38413106412963</v>
          </cell>
          <cell r="IR155">
            <v>208.17669601139201</v>
          </cell>
          <cell r="IT155">
            <v>215.20647247530258</v>
          </cell>
          <cell r="IU155">
            <v>235.72380477664353</v>
          </cell>
          <cell r="IV155">
            <v>0</v>
          </cell>
          <cell r="IW155">
            <v>0</v>
          </cell>
        </row>
        <row r="157">
          <cell r="IO157">
            <v>136.50434155680367</v>
          </cell>
          <cell r="IP157">
            <v>131.84562817293133</v>
          </cell>
          <cell r="IQ157">
            <v>136.632406606426</v>
          </cell>
          <cell r="IR157">
            <v>131.66628027003654</v>
          </cell>
          <cell r="IT157">
            <v>130.71482887728095</v>
          </cell>
          <cell r="IU157">
            <v>138.51134016779454</v>
          </cell>
          <cell r="IV157">
            <v>0</v>
          </cell>
          <cell r="IW157">
            <v>0</v>
          </cell>
        </row>
        <row r="158">
          <cell r="IO158">
            <v>136.41205545605601</v>
          </cell>
          <cell r="IP158">
            <v>131.76382931946998</v>
          </cell>
          <cell r="IQ158">
            <v>136.43956934080066</v>
          </cell>
          <cell r="IR158">
            <v>131.55554857971939</v>
          </cell>
          <cell r="IT158">
            <v>130.54471381812888</v>
          </cell>
          <cell r="IU158">
            <v>137.95885799185393</v>
          </cell>
          <cell r="IV158">
            <v>0</v>
          </cell>
          <cell r="IW158">
            <v>0</v>
          </cell>
        </row>
        <row r="159">
          <cell r="IO159">
            <v>9.2286100747637267E-2</v>
          </cell>
          <cell r="IP159">
            <v>8.1798853461346729E-2</v>
          </cell>
          <cell r="IQ159">
            <v>0.19283726562538539</v>
          </cell>
          <cell r="IR159">
            <v>0.11073169031715376</v>
          </cell>
          <cell r="IT159">
            <v>0.17011505915207079</v>
          </cell>
          <cell r="IU159">
            <v>0.5524821759406241</v>
          </cell>
          <cell r="IV159">
            <v>0</v>
          </cell>
          <cell r="IW159">
            <v>0</v>
          </cell>
        </row>
        <row r="161">
          <cell r="IO161">
            <v>71.427053049940525</v>
          </cell>
          <cell r="IP161">
            <v>79.315787945637524</v>
          </cell>
          <cell r="IQ161">
            <v>87.519542727276601</v>
          </cell>
          <cell r="IR161">
            <v>91.090710906774177</v>
          </cell>
          <cell r="IT161">
            <v>89.502319199436741</v>
          </cell>
          <cell r="IU161">
            <v>94.877600493802944</v>
          </cell>
          <cell r="IV161">
            <v>0</v>
          </cell>
          <cell r="IW161">
            <v>0</v>
          </cell>
        </row>
        <row r="162">
          <cell r="IO162">
            <v>68.73703572705945</v>
          </cell>
          <cell r="IP162">
            <v>74.288198379114007</v>
          </cell>
          <cell r="IQ162">
            <v>80.061002323536499</v>
          </cell>
          <cell r="IR162">
            <v>82.010678167102967</v>
          </cell>
          <cell r="IT162">
            <v>79.861287943489899</v>
          </cell>
          <cell r="IU162">
            <v>84.035010801565235</v>
          </cell>
          <cell r="IV162">
            <v>0</v>
          </cell>
          <cell r="IW162">
            <v>0</v>
          </cell>
        </row>
        <row r="163">
          <cell r="IO163">
            <v>2.6900173228810593</v>
          </cell>
          <cell r="IP163">
            <v>5.0275895665235106</v>
          </cell>
          <cell r="IQ163">
            <v>7.4585404037401117</v>
          </cell>
          <cell r="IR163">
            <v>9.0800327396711946</v>
          </cell>
          <cell r="IT163">
            <v>9.6410312559468281</v>
          </cell>
          <cell r="IU163">
            <v>10.842589692237718</v>
          </cell>
          <cell r="IV163">
            <v>0</v>
          </cell>
          <cell r="IW163">
            <v>0</v>
          </cell>
        </row>
        <row r="172">
          <cell r="IO172">
            <v>528.01799999999992</v>
          </cell>
          <cell r="IP172">
            <v>593.36</v>
          </cell>
          <cell r="IQ172">
            <v>579.18799999999999</v>
          </cell>
          <cell r="IR172">
            <v>461.10700000000003</v>
          </cell>
          <cell r="IT172">
            <v>436.40499999999997</v>
          </cell>
          <cell r="IU172">
            <v>607.29600000000005</v>
          </cell>
          <cell r="IV172">
            <v>0</v>
          </cell>
          <cell r="IW172">
            <v>0</v>
          </cell>
        </row>
        <row r="173">
          <cell r="IO173">
            <v>848.99800000000005</v>
          </cell>
          <cell r="IP173">
            <v>845.32999999999993</v>
          </cell>
          <cell r="IQ173">
            <v>811.42499999999995</v>
          </cell>
          <cell r="IR173">
            <v>856.923</v>
          </cell>
          <cell r="IT173">
            <v>818.83900000000017</v>
          </cell>
          <cell r="IU173">
            <v>802.77600000000007</v>
          </cell>
          <cell r="IV173">
            <v>0</v>
          </cell>
          <cell r="IW173">
            <v>0</v>
          </cell>
        </row>
      </sheetData>
      <sheetData sheetId="3">
        <row r="6">
          <cell r="IO6">
            <v>22694376.59306382</v>
          </cell>
          <cell r="IP6">
            <v>22869171.411293134</v>
          </cell>
          <cell r="IQ6">
            <v>24458119.077290073</v>
          </cell>
          <cell r="IR6">
            <v>24736062.414721787</v>
          </cell>
          <cell r="IT6">
            <v>23900701.616253175</v>
          </cell>
          <cell r="IU6">
            <v>24854780.430924915</v>
          </cell>
          <cell r="IV6">
            <v>0</v>
          </cell>
          <cell r="IW6">
            <v>0</v>
          </cell>
        </row>
        <row r="7">
          <cell r="IO7">
            <v>8241860.7162209991</v>
          </cell>
          <cell r="IP7">
            <v>8441792.5357559994</v>
          </cell>
          <cell r="IQ7">
            <v>9048429.5812287182</v>
          </cell>
          <cell r="IR7">
            <v>8928147.2580559999</v>
          </cell>
          <cell r="IT7">
            <v>8238762.3140160013</v>
          </cell>
          <cell r="IU7">
            <v>8374460.8332630005</v>
          </cell>
          <cell r="IV7">
            <v>0</v>
          </cell>
          <cell r="IW7">
            <v>0</v>
          </cell>
        </row>
        <row r="8">
          <cell r="HP8">
            <v>0</v>
          </cell>
          <cell r="HQ8">
            <v>0</v>
          </cell>
          <cell r="HR8">
            <v>0</v>
          </cell>
          <cell r="HS8">
            <v>0</v>
          </cell>
        </row>
        <row r="18">
          <cell r="IO18">
            <v>19477121.616767164</v>
          </cell>
          <cell r="IP18">
            <v>19145199.865015663</v>
          </cell>
          <cell r="IQ18">
            <v>20094368.479245309</v>
          </cell>
          <cell r="IR18">
            <v>20296512.882958397</v>
          </cell>
          <cell r="IT18">
            <v>19394223.445263464</v>
          </cell>
          <cell r="IU18">
            <v>19987343.312048763</v>
          </cell>
          <cell r="IV18">
            <v>0</v>
          </cell>
          <cell r="IW18">
            <v>0</v>
          </cell>
        </row>
        <row r="19">
          <cell r="IO19">
            <v>7555504.4326369995</v>
          </cell>
          <cell r="IP19">
            <v>7611639.4214079995</v>
          </cell>
          <cell r="IQ19">
            <v>7878778.9039189992</v>
          </cell>
          <cell r="IR19">
            <v>7609123.6540120002</v>
          </cell>
          <cell r="IT19">
            <v>6902228.9774930011</v>
          </cell>
          <cell r="IU19">
            <v>6950475.9309719997</v>
          </cell>
          <cell r="IV19">
            <v>0</v>
          </cell>
          <cell r="IW19">
            <v>0</v>
          </cell>
        </row>
        <row r="20">
          <cell r="HP20">
            <v>0</v>
          </cell>
          <cell r="HQ20">
            <v>0</v>
          </cell>
          <cell r="HR20">
            <v>0</v>
          </cell>
          <cell r="HS20">
            <v>0</v>
          </cell>
        </row>
        <row r="31">
          <cell r="IO31">
            <v>1185607.5622</v>
          </cell>
          <cell r="IP31">
            <v>1679838.9103999999</v>
          </cell>
          <cell r="IQ31">
            <v>2219802.2991000004</v>
          </cell>
          <cell r="IR31">
            <v>2407906.0995</v>
          </cell>
          <cell r="IT31">
            <v>2498716.4715999998</v>
          </cell>
          <cell r="IU31">
            <v>2763748.1689999998</v>
          </cell>
          <cell r="IV31">
            <v>0</v>
          </cell>
          <cell r="IW31">
            <v>0</v>
          </cell>
        </row>
        <row r="32">
          <cell r="IO32">
            <v>430774.40599999996</v>
          </cell>
          <cell r="IP32">
            <v>615668.67800000007</v>
          </cell>
          <cell r="IQ32">
            <v>950566.07991072</v>
          </cell>
          <cell r="IR32">
            <v>1119620.4819999998</v>
          </cell>
          <cell r="IT32">
            <v>1136243.696</v>
          </cell>
          <cell r="IU32">
            <v>1199055.2264</v>
          </cell>
          <cell r="IV32">
            <v>0</v>
          </cell>
          <cell r="IW32">
            <v>0</v>
          </cell>
        </row>
        <row r="38">
          <cell r="IO38">
            <v>2031104.354096659</v>
          </cell>
          <cell r="IP38">
            <v>2043605.0078774691</v>
          </cell>
          <cell r="IQ38">
            <v>2141526.2539447644</v>
          </cell>
          <cell r="IR38">
            <v>2030375.5522633898</v>
          </cell>
          <cell r="IT38">
            <v>2005425.9413897111</v>
          </cell>
          <cell r="IU38">
            <v>2094966.1758761513</v>
          </cell>
          <cell r="IV38">
            <v>0</v>
          </cell>
          <cell r="IW38">
            <v>0</v>
          </cell>
        </row>
        <row r="39">
          <cell r="IO39">
            <v>254578.97158400001</v>
          </cell>
          <cell r="IP39">
            <v>213610.82834799998</v>
          </cell>
          <cell r="IQ39">
            <v>218167.48439899998</v>
          </cell>
          <cell r="IR39">
            <v>198793.75904399998</v>
          </cell>
          <cell r="IT39">
            <v>199759.217523</v>
          </cell>
          <cell r="IU39">
            <v>224356.54489099997</v>
          </cell>
          <cell r="IV39">
            <v>0</v>
          </cell>
          <cell r="IW39">
            <v>0</v>
          </cell>
        </row>
        <row r="51">
          <cell r="IO51">
            <v>543.05999999999995</v>
          </cell>
          <cell r="IP51">
            <v>527.62799999999993</v>
          </cell>
          <cell r="IQ51">
            <v>2422.0450000000001</v>
          </cell>
          <cell r="IR51">
            <v>1267.8800000000001</v>
          </cell>
          <cell r="IT51">
            <v>2335.7579999999998</v>
          </cell>
          <cell r="IU51">
            <v>8722.7739999999994</v>
          </cell>
          <cell r="IV51">
            <v>0</v>
          </cell>
          <cell r="IW51">
            <v>0</v>
          </cell>
        </row>
        <row r="52">
          <cell r="IO52">
            <v>1002.9059999999999</v>
          </cell>
          <cell r="IP52">
            <v>873.60799999999995</v>
          </cell>
          <cell r="IQ52">
            <v>917.11300000000006</v>
          </cell>
          <cell r="IR52">
            <v>609.36300000000006</v>
          </cell>
          <cell r="IT52">
            <v>530.423</v>
          </cell>
          <cell r="IU52">
            <v>573.13099999999997</v>
          </cell>
          <cell r="IV52">
            <v>0</v>
          </cell>
          <cell r="IW52">
            <v>0</v>
          </cell>
        </row>
        <row r="57">
          <cell r="IO57">
            <v>5558.6581681193729</v>
          </cell>
          <cell r="IP57">
            <v>5748.3180000000002</v>
          </cell>
          <cell r="IQ57">
            <v>5714.7349999999997</v>
          </cell>
          <cell r="IR57">
            <v>5650.4220000000005</v>
          </cell>
          <cell r="IT57">
            <v>5608.0823024314905</v>
          </cell>
          <cell r="IU57">
            <v>5679.308</v>
          </cell>
          <cell r="IV57">
            <v>0</v>
          </cell>
          <cell r="IW57">
            <v>0</v>
          </cell>
        </row>
        <row r="58">
          <cell r="IO58">
            <v>3251.4371681193734</v>
          </cell>
          <cell r="IP58">
            <v>3462.1190000000001</v>
          </cell>
          <cell r="IQ58">
            <v>3492.248</v>
          </cell>
          <cell r="IR58">
            <v>3478.3180000000002</v>
          </cell>
          <cell r="IT58">
            <v>3478.5733024314904</v>
          </cell>
          <cell r="IU58">
            <v>3518.6019999999999</v>
          </cell>
          <cell r="IV58">
            <v>0</v>
          </cell>
          <cell r="IW58">
            <v>0</v>
          </cell>
        </row>
        <row r="59">
          <cell r="IO59">
            <v>2307.221</v>
          </cell>
          <cell r="IP59">
            <v>2286.1990000000001</v>
          </cell>
          <cell r="IQ59">
            <v>2222.4869999999996</v>
          </cell>
          <cell r="IR59">
            <v>2172.1039999999998</v>
          </cell>
          <cell r="IT59">
            <v>2129.509</v>
          </cell>
          <cell r="IU59">
            <v>2160.7060000000001</v>
          </cell>
          <cell r="IV59">
            <v>0</v>
          </cell>
          <cell r="IW59">
            <v>0</v>
          </cell>
        </row>
        <row r="66">
          <cell r="HL66">
            <v>0</v>
          </cell>
          <cell r="HM66">
            <v>0</v>
          </cell>
          <cell r="HN66">
            <v>0</v>
          </cell>
        </row>
        <row r="82">
          <cell r="IP82">
            <v>1272702.1538905492</v>
          </cell>
          <cell r="IU82">
            <v>1412615.9153441256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#REF!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40276.97156390523</v>
          </cell>
          <cell r="U83">
            <v>42479.69472306245</v>
          </cell>
          <cell r="V83">
            <v>49434.605124387148</v>
          </cell>
          <cell r="W83">
            <v>55346.518343330186</v>
          </cell>
          <cell r="X83">
            <v>64929.868889666024</v>
          </cell>
          <cell r="Y83">
            <v>67139.428613333235</v>
          </cell>
          <cell r="Z83">
            <v>76168.929824985084</v>
          </cell>
          <cell r="AA83">
            <v>77143.542889999997</v>
          </cell>
          <cell r="AB83">
            <v>76970.750390000001</v>
          </cell>
          <cell r="AC83">
            <v>80759.881989999994</v>
          </cell>
          <cell r="AD83">
            <v>80314.46812427952</v>
          </cell>
          <cell r="AE83">
            <v>84032.260633286744</v>
          </cell>
          <cell r="AF83">
            <v>79224.975042910941</v>
          </cell>
          <cell r="AG83">
            <v>76321.345870000005</v>
          </cell>
          <cell r="AH83">
            <v>82357.142824204027</v>
          </cell>
          <cell r="AI83">
            <v>85709.744252617747</v>
          </cell>
          <cell r="AJ83">
            <v>80962.455268748774</v>
          </cell>
          <cell r="AK83">
            <v>87618.981301618274</v>
          </cell>
          <cell r="AL83">
            <v>100226.34094815348</v>
          </cell>
          <cell r="AM83">
            <v>100466.78823718839</v>
          </cell>
          <cell r="AN83">
            <v>101554.02438484396</v>
          </cell>
          <cell r="AO83">
            <v>98673.150840933304</v>
          </cell>
          <cell r="AP83">
            <v>90417.074627936949</v>
          </cell>
          <cell r="AQ83">
            <v>101206.03939763751</v>
          </cell>
          <cell r="AR83">
            <v>101783.15143000222</v>
          </cell>
          <cell r="AS83">
            <v>93676.628185908485</v>
          </cell>
          <cell r="AT83">
            <v>94807.464653499235</v>
          </cell>
          <cell r="AU83">
            <v>82144.685205052796</v>
          </cell>
          <cell r="AV83">
            <v>80115.92009585441</v>
          </cell>
          <cell r="AW83">
            <v>87899.961269589141</v>
          </cell>
          <cell r="AX83">
            <v>101571.91904064815</v>
          </cell>
          <cell r="AY83">
            <v>105743.58480462019</v>
          </cell>
          <cell r="AZ83">
            <v>98054.051318466561</v>
          </cell>
          <cell r="BA83">
            <v>97747.194000000003</v>
          </cell>
          <cell r="BB83">
            <v>91135.577000000005</v>
          </cell>
          <cell r="BC83">
            <v>102052.79399999999</v>
          </cell>
          <cell r="BD83">
            <v>93321.642477346744</v>
          </cell>
          <cell r="BE83">
            <v>85261.521990347799</v>
          </cell>
          <cell r="BF83">
            <v>99020.624575728434</v>
          </cell>
          <cell r="BG83">
            <v>95447.382809916468</v>
          </cell>
          <cell r="BH83">
            <v>98724.884056307841</v>
          </cell>
          <cell r="BI83">
            <v>101426.04889527404</v>
          </cell>
          <cell r="BJ83">
            <v>119174.42884227756</v>
          </cell>
          <cell r="BK83">
            <v>116341.55962813614</v>
          </cell>
          <cell r="BL83">
            <v>107615.16118220052</v>
          </cell>
          <cell r="BM83">
            <v>101108.07975082767</v>
          </cell>
          <cell r="BN83">
            <v>94476.079866666652</v>
          </cell>
          <cell r="BO83">
            <v>102459.8039003</v>
          </cell>
          <cell r="BP83">
            <v>96969.475330300003</v>
          </cell>
          <cell r="BQ83">
            <v>87324.422783300004</v>
          </cell>
          <cell r="BR83">
            <v>105772.2999537</v>
          </cell>
          <cell r="BS83">
            <v>93799.903646700011</v>
          </cell>
          <cell r="BT83">
            <v>103336.25918666666</v>
          </cell>
          <cell r="BU83">
            <v>102228.33886666667</v>
          </cell>
          <cell r="BV83">
            <v>112563.82281333333</v>
          </cell>
          <cell r="BW83">
            <v>118478.978053</v>
          </cell>
          <cell r="BX83">
            <v>113824.39975</v>
          </cell>
          <cell r="BY83">
            <v>110374.985507</v>
          </cell>
          <cell r="BZ83">
            <v>102590.73568333316</v>
          </cell>
          <cell r="CA83">
            <v>108044.627563</v>
          </cell>
          <cell r="CB83">
            <v>111607.6009629967</v>
          </cell>
          <cell r="CC83">
            <v>101149.3428</v>
          </cell>
          <cell r="CD83">
            <v>112516.93595000006</v>
          </cell>
          <cell r="CE83">
            <v>107874.62273333329</v>
          </cell>
          <cell r="CF83">
            <v>106772.10400000001</v>
          </cell>
          <cell r="CG83">
            <v>123120.39599999999</v>
          </cell>
          <cell r="CH83">
            <v>156587.59154999992</v>
          </cell>
          <cell r="CI83">
            <v>162819.51359075995</v>
          </cell>
          <cell r="CJ83">
            <v>165108.5191</v>
          </cell>
          <cell r="CK83">
            <v>160257.86888333329</v>
          </cell>
          <cell r="CL83">
            <v>198158.64999951431</v>
          </cell>
          <cell r="CM83">
            <v>157669.06783333333</v>
          </cell>
          <cell r="CN83">
            <v>146281.40244999997</v>
          </cell>
          <cell r="CO83">
            <v>132182.75377009995</v>
          </cell>
          <cell r="CP83">
            <v>216046.8186330983</v>
          </cell>
          <cell r="CQ83">
            <v>148254.37997849702</v>
          </cell>
          <cell r="CR83">
            <v>155093.6770663941</v>
          </cell>
          <cell r="CS83">
            <v>155549.45218743343</v>
          </cell>
          <cell r="CT83">
            <v>167983.98613205191</v>
          </cell>
          <cell r="CU83">
            <v>173151.94431469109</v>
          </cell>
          <cell r="CV83">
            <v>170567.6822867025</v>
          </cell>
          <cell r="CW83">
            <v>190505.48136130074</v>
          </cell>
          <cell r="CX83">
            <v>164491.74694381555</v>
          </cell>
          <cell r="CY83">
            <v>181558.96867936853</v>
          </cell>
          <cell r="CZ83">
            <v>174171.73757935857</v>
          </cell>
          <cell r="DA83">
            <v>165264.4066919972</v>
          </cell>
          <cell r="DB83">
            <v>163495.62616548216</v>
          </cell>
          <cell r="DC83">
            <v>177711.30181810842</v>
          </cell>
          <cell r="DD83">
            <v>181596.67485058153</v>
          </cell>
          <cell r="DE83">
            <v>172359.85310499161</v>
          </cell>
          <cell r="DF83">
            <v>207881.72141137975</v>
          </cell>
          <cell r="DG83">
            <v>211944.81297790661</v>
          </cell>
          <cell r="DH83">
            <v>194796.92772564042</v>
          </cell>
          <cell r="DI83">
            <v>215692.96793932788</v>
          </cell>
          <cell r="DJ83">
            <v>204155.61684149705</v>
          </cell>
          <cell r="DK83">
            <v>208997.64480074678</v>
          </cell>
          <cell r="DL83">
            <v>179400.48264622409</v>
          </cell>
          <cell r="DM83">
            <v>171261.91376022223</v>
          </cell>
          <cell r="DN83">
            <v>185565.7142028794</v>
          </cell>
          <cell r="DO83">
            <v>180661.37263535729</v>
          </cell>
          <cell r="DP83">
            <v>180663.14360235733</v>
          </cell>
          <cell r="DQ83">
            <v>161806.9409742576</v>
          </cell>
          <cell r="DR83">
            <v>195423.81412287653</v>
          </cell>
          <cell r="DS83">
            <v>187437.16733589745</v>
          </cell>
          <cell r="DT83">
            <v>173369.20850256408</v>
          </cell>
          <cell r="DU83">
            <v>193327.44578333307</v>
          </cell>
          <cell r="DV83">
            <v>182423.16131666623</v>
          </cell>
          <cell r="DW83">
            <v>190827.01713780183</v>
          </cell>
          <cell r="DX83">
            <v>194274.53399999975</v>
          </cell>
          <cell r="DY83">
            <v>211884.69219999961</v>
          </cell>
          <cell r="DZ83">
            <v>211951.01568333298</v>
          </cell>
          <cell r="EA83">
            <v>208909.58614999967</v>
          </cell>
          <cell r="EB83">
            <v>201396.3230666662</v>
          </cell>
          <cell r="EC83">
            <v>180675.48114999974</v>
          </cell>
          <cell r="ED83">
            <v>214360.0111666664</v>
          </cell>
          <cell r="EE83">
            <v>218013.44088333304</v>
          </cell>
          <cell r="EF83">
            <v>206287.42416666655</v>
          </cell>
          <cell r="EG83">
            <v>239317.58856666574</v>
          </cell>
          <cell r="EH83">
            <v>202622.12866666648</v>
          </cell>
          <cell r="EI83">
            <v>220479.5720666663</v>
          </cell>
          <cell r="EJ83">
            <v>234147.74168333251</v>
          </cell>
          <cell r="EK83">
            <v>260123.90624999886</v>
          </cell>
          <cell r="EL83">
            <v>272215.10036666616</v>
          </cell>
          <cell r="EM83">
            <v>257074.96836666577</v>
          </cell>
          <cell r="EN83">
            <v>257387.08986666583</v>
          </cell>
          <cell r="EO83">
            <v>236659.38016666609</v>
          </cell>
          <cell r="EP83">
            <v>245245.62683333302</v>
          </cell>
          <cell r="EQ83">
            <v>255527.7551833333</v>
          </cell>
          <cell r="ER83">
            <v>251605.50261666669</v>
          </cell>
          <cell r="ES83">
            <v>289527.81300000002</v>
          </cell>
          <cell r="ET83">
            <v>272668.598</v>
          </cell>
          <cell r="EU83">
            <v>283659.41800000001</v>
          </cell>
          <cell r="EV83">
            <v>280981.37899999996</v>
          </cell>
          <cell r="EW83">
            <v>302113.12400000001</v>
          </cell>
          <cell r="EX83">
            <v>313124.58499999996</v>
          </cell>
          <cell r="EY83">
            <v>305882.13200000004</v>
          </cell>
          <cell r="EZ83">
            <v>314233.33599999995</v>
          </cell>
          <cell r="FA83">
            <v>295059.63699999999</v>
          </cell>
          <cell r="FB83">
            <v>310112.04600000003</v>
          </cell>
          <cell r="IP83">
            <v>951350.40450721583</v>
          </cell>
          <cell r="IU83">
            <v>1022430.7571607921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43987.472999999998</v>
          </cell>
          <cell r="T84">
            <v>41440.800999999999</v>
          </cell>
          <cell r="U84">
            <v>41511.672999999995</v>
          </cell>
          <cell r="V84">
            <v>38189.614999999998</v>
          </cell>
          <cell r="W84">
            <v>43804.862999999998</v>
          </cell>
          <cell r="X84">
            <v>42049.136999999995</v>
          </cell>
          <cell r="Y84">
            <v>34008.817000000003</v>
          </cell>
          <cell r="Z84">
            <v>44462.844000000005</v>
          </cell>
          <cell r="AA84">
            <v>42128.493000000002</v>
          </cell>
          <cell r="AB84">
            <v>41162.513999999996</v>
          </cell>
          <cell r="AC84">
            <v>37023.657999999996</v>
          </cell>
          <cell r="AD84">
            <v>39961.947</v>
          </cell>
          <cell r="AE84">
            <v>36300.315999999999</v>
          </cell>
          <cell r="AF84">
            <v>40561.843000000001</v>
          </cell>
          <cell r="AG84">
            <v>40886.201000000001</v>
          </cell>
          <cell r="AH84">
            <v>39623.279999999999</v>
          </cell>
          <cell r="AI84">
            <v>38293.688999999998</v>
          </cell>
          <cell r="AJ84">
            <v>36269.86</v>
          </cell>
          <cell r="AK84">
            <v>39776.82</v>
          </cell>
          <cell r="AL84">
            <v>56557.061999999998</v>
          </cell>
          <cell r="AM84">
            <v>60126.915999999997</v>
          </cell>
          <cell r="AN84">
            <v>62819.527416666671</v>
          </cell>
          <cell r="AO84">
            <v>59935.190999999992</v>
          </cell>
          <cell r="AP84">
            <v>62734.856533300001</v>
          </cell>
          <cell r="AQ84">
            <v>60873.597000000002</v>
          </cell>
          <cell r="AR84">
            <v>57221.222750000001</v>
          </cell>
          <cell r="AS84">
            <v>66054.718000000008</v>
          </cell>
          <cell r="AT84">
            <v>61905.273000000001</v>
          </cell>
          <cell r="AU84">
            <v>65354.826000000001</v>
          </cell>
          <cell r="AV84">
            <v>68524.09599999999</v>
          </cell>
          <cell r="AW84">
            <v>71897.176999999996</v>
          </cell>
          <cell r="AX84">
            <v>78139.092750000011</v>
          </cell>
          <cell r="AY84">
            <v>67146.527000000002</v>
          </cell>
          <cell r="AZ84">
            <v>73270.428</v>
          </cell>
          <cell r="BA84">
            <v>70904.197316666658</v>
          </cell>
          <cell r="BB84">
            <v>75538.994550000003</v>
          </cell>
          <cell r="BC84">
            <v>77643.819000000003</v>
          </cell>
          <cell r="BD84">
            <v>71920.774999999994</v>
          </cell>
          <cell r="BE84">
            <v>78634.900383333341</v>
          </cell>
          <cell r="BF84">
            <v>74235.933566666659</v>
          </cell>
          <cell r="BG84">
            <v>78041.622999999992</v>
          </cell>
          <cell r="BH84">
            <v>75507.203999999998</v>
          </cell>
          <cell r="BI84">
            <v>73610.342000000004</v>
          </cell>
          <cell r="BJ84">
            <v>80702.437749999997</v>
          </cell>
          <cell r="BK84">
            <v>72656.435366666672</v>
          </cell>
          <cell r="BL84">
            <v>76540.649916666618</v>
          </cell>
          <cell r="BM84">
            <v>77206.32363466057</v>
          </cell>
          <cell r="BN84">
            <v>85613.598554146389</v>
          </cell>
          <cell r="BO84">
            <v>74446.680254607185</v>
          </cell>
          <cell r="BP84">
            <v>67469.357114753147</v>
          </cell>
          <cell r="BQ84">
            <v>71670.428379080986</v>
          </cell>
          <cell r="BR84">
            <v>66687.370004245036</v>
          </cell>
          <cell r="BS84">
            <v>66953.921000000002</v>
          </cell>
          <cell r="BT84">
            <v>60469.305</v>
          </cell>
          <cell r="BU84">
            <v>62783.310000000005</v>
          </cell>
          <cell r="BV84">
            <v>68689.581000000006</v>
          </cell>
          <cell r="BW84">
            <v>62679.118999999999</v>
          </cell>
          <cell r="BX84">
            <v>62997.217000000004</v>
          </cell>
          <cell r="BY84">
            <v>59048.374583333338</v>
          </cell>
          <cell r="BZ84">
            <v>64778.751750000003</v>
          </cell>
          <cell r="CA84">
            <v>59196.78318333334</v>
          </cell>
          <cell r="CB84">
            <v>65949.854999999996</v>
          </cell>
          <cell r="CC84">
            <v>69535.322</v>
          </cell>
          <cell r="CD84">
            <v>62031.7117</v>
          </cell>
          <cell r="CE84">
            <v>57063.460516666666</v>
          </cell>
          <cell r="CF84">
            <v>54226.460683333338</v>
          </cell>
          <cell r="CG84">
            <v>57825.157866666661</v>
          </cell>
          <cell r="CH84">
            <v>66945.66917766667</v>
          </cell>
          <cell r="CI84">
            <v>64027.059980336671</v>
          </cell>
          <cell r="CJ84">
            <v>110492.9516</v>
          </cell>
          <cell r="CK84">
            <v>103856.92013333333</v>
          </cell>
          <cell r="CL84">
            <v>100699.63265</v>
          </cell>
          <cell r="CM84">
            <v>91420.094916666669</v>
          </cell>
          <cell r="CN84">
            <v>78861.698716666666</v>
          </cell>
          <cell r="CO84">
            <v>86965.688680277774</v>
          </cell>
          <cell r="CP84">
            <v>84860.571966666699</v>
          </cell>
          <cell r="CQ84">
            <v>89430.643650000013</v>
          </cell>
          <cell r="CR84">
            <v>99602.547864285705</v>
          </cell>
          <cell r="CS84">
            <v>97371.135392176875</v>
          </cell>
          <cell r="CT84">
            <v>115909.08520902561</v>
          </cell>
          <cell r="CU84">
            <v>110311.14199999999</v>
          </cell>
          <cell r="CV84">
            <v>118032.70480000001</v>
          </cell>
          <cell r="CW84">
            <v>93134.781799999997</v>
          </cell>
          <cell r="CX84">
            <v>87000.501633333348</v>
          </cell>
          <cell r="CY84">
            <v>79001.366366666669</v>
          </cell>
          <cell r="CZ84">
            <v>75899.406166666668</v>
          </cell>
          <cell r="DA84">
            <v>79403.126999999993</v>
          </cell>
          <cell r="DB84">
            <v>89965.59583333334</v>
          </cell>
          <cell r="DC84">
            <v>103523.83508333332</v>
          </cell>
          <cell r="DD84">
            <v>113055.45</v>
          </cell>
          <cell r="DE84">
            <v>113823.9</v>
          </cell>
          <cell r="DF84">
            <v>118514.25999999998</v>
          </cell>
          <cell r="DG84">
            <v>117212.7935</v>
          </cell>
          <cell r="DH84">
            <v>115115.15355000002</v>
          </cell>
          <cell r="DI84">
            <v>100955.02324999998</v>
          </cell>
          <cell r="DJ84">
            <v>104432.80250000001</v>
          </cell>
          <cell r="DK84">
            <v>93876.855033333326</v>
          </cell>
          <cell r="DL84">
            <v>86791.155700000003</v>
          </cell>
          <cell r="DM84">
            <v>100635.06685</v>
          </cell>
          <cell r="DN84">
            <v>101404.86840000001</v>
          </cell>
          <cell r="DO84">
            <v>112818.82521666665</v>
          </cell>
          <cell r="DP84">
            <v>115343.98753333333</v>
          </cell>
          <cell r="DQ84">
            <v>126880.70638333334</v>
          </cell>
          <cell r="DR84">
            <v>123551.16738333335</v>
          </cell>
          <cell r="DS84">
            <v>126408.14383333334</v>
          </cell>
          <cell r="DT84">
            <v>127375.50923333333</v>
          </cell>
          <cell r="DU84">
            <v>119824.81868333333</v>
          </cell>
          <cell r="DV84">
            <v>125143.5784</v>
          </cell>
          <cell r="DW84">
            <v>120168.32413333334</v>
          </cell>
          <cell r="DX84">
            <v>112013.87901666667</v>
          </cell>
          <cell r="DY84">
            <v>125211.86745000001</v>
          </cell>
          <cell r="DZ84">
            <v>119792.46174999999</v>
          </cell>
          <cell r="EA84">
            <v>123892.32883333333</v>
          </cell>
          <cell r="EB84">
            <v>103897.33188333332</v>
          </cell>
          <cell r="EC84">
            <v>100359.31516666665</v>
          </cell>
          <cell r="ED84">
            <v>102330.25323333332</v>
          </cell>
          <cell r="EE84">
            <v>98549.328933333338</v>
          </cell>
          <cell r="EF84">
            <v>98739.593033333338</v>
          </cell>
          <cell r="EG84">
            <v>90331.018883333338</v>
          </cell>
          <cell r="EH84">
            <v>100841.2809</v>
          </cell>
          <cell r="EI84">
            <v>97216.612050000011</v>
          </cell>
          <cell r="EJ84">
            <v>90513.00523333333</v>
          </cell>
          <cell r="EK84">
            <v>101450.99583333335</v>
          </cell>
          <cell r="EL84">
            <v>96639.137300000017</v>
          </cell>
          <cell r="EM84">
            <v>93781.61305</v>
          </cell>
          <cell r="EN84">
            <v>93707.798600000009</v>
          </cell>
          <cell r="EO84">
            <v>100008.42383333332</v>
          </cell>
          <cell r="EP84">
            <v>101823.64876666667</v>
          </cell>
          <cell r="EQ84">
            <v>112599.19963333332</v>
          </cell>
          <cell r="ER84">
            <v>100334.99486666666</v>
          </cell>
          <cell r="ES84">
            <v>107305.28943333334</v>
          </cell>
          <cell r="ET84">
            <v>100299.44415</v>
          </cell>
          <cell r="EU84">
            <v>101110.80379999999</v>
          </cell>
          <cell r="EV84">
            <v>99752.213183333341</v>
          </cell>
          <cell r="EW84">
            <v>103698.99310000001</v>
          </cell>
          <cell r="EX84">
            <v>105443.89061666667</v>
          </cell>
          <cell r="EY84">
            <v>99273.296433333351</v>
          </cell>
          <cell r="EZ84">
            <v>100634.06728333334</v>
          </cell>
          <cell r="FA84">
            <v>92991.199683333325</v>
          </cell>
          <cell r="FB84">
            <v>99652.791633333341</v>
          </cell>
          <cell r="IP84">
            <v>321351.74938333337</v>
          </cell>
          <cell r="IU84">
            <v>390185.15818333335</v>
          </cell>
        </row>
        <row r="85">
          <cell r="C85">
            <v>21678.60816</v>
          </cell>
          <cell r="D85">
            <v>9747.6525899999997</v>
          </cell>
          <cell r="E85">
            <v>7779.1861499999995</v>
          </cell>
          <cell r="F85">
            <v>6600.9851299999991</v>
          </cell>
          <cell r="G85">
            <v>6000.5404900000003</v>
          </cell>
          <cell r="H85">
            <v>5613.0099700000001</v>
          </cell>
          <cell r="I85">
            <v>5672.2538000000004</v>
          </cell>
          <cell r="J85">
            <v>5509.4069</v>
          </cell>
          <cell r="K85">
            <v>5311.7407100000009</v>
          </cell>
          <cell r="L85">
            <v>5384.3329400000002</v>
          </cell>
          <cell r="M85">
            <v>4753.9751500000002</v>
          </cell>
          <cell r="N85">
            <v>5149.5600000000004</v>
          </cell>
          <cell r="O85">
            <v>36703.170259999999</v>
          </cell>
          <cell r="P85">
            <v>29421.7268</v>
          </cell>
          <cell r="Q85">
            <v>32073.42224</v>
          </cell>
          <cell r="R85">
            <v>34722.912150000004</v>
          </cell>
          <cell r="S85">
            <v>44418.228970000004</v>
          </cell>
          <cell r="T85">
            <v>46599.279720000006</v>
          </cell>
          <cell r="U85">
            <v>60404.62227</v>
          </cell>
          <cell r="V85">
            <v>50970.516559999996</v>
          </cell>
          <cell r="W85">
            <v>50480.691380000004</v>
          </cell>
          <cell r="X85">
            <v>48955.865720000002</v>
          </cell>
          <cell r="Y85">
            <v>46844.120110000003</v>
          </cell>
          <cell r="Z85">
            <v>48338.920360000004</v>
          </cell>
          <cell r="AA85">
            <v>45220.822990000008</v>
          </cell>
          <cell r="AB85">
            <v>21001.389580000003</v>
          </cell>
          <cell r="AC85">
            <v>12329.322529999999</v>
          </cell>
          <cell r="AD85">
            <v>12043.541930000001</v>
          </cell>
          <cell r="AE85">
            <v>13333.160640000002</v>
          </cell>
          <cell r="AF85">
            <v>13185.915300000001</v>
          </cell>
          <cell r="AG85">
            <v>14188.51485</v>
          </cell>
          <cell r="AH85">
            <v>15486.425669999999</v>
          </cell>
          <cell r="AI85">
            <v>14940.370749999998</v>
          </cell>
          <cell r="AJ85">
            <v>18505.01945</v>
          </cell>
          <cell r="AK85">
            <v>18299.194629999998</v>
          </cell>
          <cell r="AL85">
            <v>19962.495959999997</v>
          </cell>
          <cell r="AM85">
            <v>20566.48056</v>
          </cell>
          <cell r="AN85">
            <v>18315.276420000002</v>
          </cell>
          <cell r="AO85">
            <v>19664.566930000001</v>
          </cell>
          <cell r="AP85">
            <v>18763.880360000003</v>
          </cell>
          <cell r="AQ85">
            <v>19753.171289999998</v>
          </cell>
          <cell r="AR85">
            <v>19519.387719999999</v>
          </cell>
          <cell r="AS85">
            <v>20834.21717</v>
          </cell>
          <cell r="AT85">
            <v>26207.473280000002</v>
          </cell>
          <cell r="AU85">
            <v>23559.804870000004</v>
          </cell>
          <cell r="AV85">
            <v>25228.917000000001</v>
          </cell>
          <cell r="AW85">
            <v>25024.924999999999</v>
          </cell>
          <cell r="AX85">
            <v>27638.387000000002</v>
          </cell>
          <cell r="AY85">
            <v>25541.662</v>
          </cell>
          <cell r="AZ85">
            <v>24376.894999999997</v>
          </cell>
          <cell r="BA85">
            <v>30762.89</v>
          </cell>
          <cell r="BB85">
            <v>33989.574999999997</v>
          </cell>
          <cell r="BC85">
            <v>36649.201099999998</v>
          </cell>
          <cell r="BD85">
            <v>35947.078999999998</v>
          </cell>
          <cell r="BE85">
            <v>41964.794999999998</v>
          </cell>
          <cell r="BF85">
            <v>46380.773000000001</v>
          </cell>
          <cell r="BG85">
            <v>45385.850999999995</v>
          </cell>
          <cell r="BH85">
            <v>45315.574000000008</v>
          </cell>
          <cell r="BI85">
            <v>43216.131999999998</v>
          </cell>
          <cell r="BJ85">
            <v>47631.543000000005</v>
          </cell>
          <cell r="BK85">
            <v>45189.079999999994</v>
          </cell>
          <cell r="BL85">
            <v>40671.575000000004</v>
          </cell>
          <cell r="BM85">
            <v>44503.640999999996</v>
          </cell>
          <cell r="BN85">
            <v>43001.356999999996</v>
          </cell>
          <cell r="BO85">
            <v>38953.391000000003</v>
          </cell>
          <cell r="BP85">
            <v>43639.93</v>
          </cell>
          <cell r="BQ85">
            <v>42685.349000000002</v>
          </cell>
          <cell r="BR85">
            <v>40062.103000000003</v>
          </cell>
          <cell r="BS85">
            <v>38499.983000000007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1189.318</v>
          </cell>
          <cell r="AB86">
            <v>1337.404</v>
          </cell>
          <cell r="AC86">
            <v>1529.951683333333</v>
          </cell>
          <cell r="AD86">
            <v>1707.3479333333325</v>
          </cell>
          <cell r="AE86">
            <v>2644.1</v>
          </cell>
          <cell r="AF86">
            <v>3069.4164300000002</v>
          </cell>
          <cell r="AG86">
            <v>4027.0966600000006</v>
          </cell>
          <cell r="AH86">
            <v>4733.2110666666667</v>
          </cell>
          <cell r="AI86">
            <v>5454.0277333333333</v>
          </cell>
          <cell r="AJ86">
            <v>5712.1782333333331</v>
          </cell>
          <cell r="AK86">
            <v>5478.7310833333322</v>
          </cell>
          <cell r="AL86">
            <v>5280.6314833333281</v>
          </cell>
          <cell r="AM86">
            <v>5498.6476666666658</v>
          </cell>
          <cell r="AN86">
            <v>5234.2340499999927</v>
          </cell>
          <cell r="AO86">
            <v>5901.3757999999907</v>
          </cell>
          <cell r="AP86">
            <v>6076.9329833333395</v>
          </cell>
          <cell r="AQ86">
            <v>6706.2565333333305</v>
          </cell>
          <cell r="AR86">
            <v>6597.7768499999993</v>
          </cell>
          <cell r="AS86">
            <v>6996.9000500000002</v>
          </cell>
          <cell r="AT86">
            <v>8999.9334500000095</v>
          </cell>
          <cell r="AU86">
            <v>7348.7705000000005</v>
          </cell>
          <cell r="AV86">
            <v>7294.9895833333339</v>
          </cell>
          <cell r="AW86">
            <v>6395.0047333333332</v>
          </cell>
          <cell r="AX86">
            <v>7047.6570166666588</v>
          </cell>
          <cell r="AY86">
            <v>7174.6088166666659</v>
          </cell>
          <cell r="AZ86">
            <v>6417.2255666666715</v>
          </cell>
          <cell r="BA86">
            <v>12753.070566666667</v>
          </cell>
          <cell r="BB86">
            <v>19469.469066666668</v>
          </cell>
          <cell r="BC86">
            <v>27224.271666666664</v>
          </cell>
          <cell r="BD86">
            <v>29536.088789999994</v>
          </cell>
          <cell r="BE86">
            <v>11379.108366666669</v>
          </cell>
          <cell r="BF86">
            <v>10752.407666666666</v>
          </cell>
          <cell r="BG86">
            <v>10532.330916666671</v>
          </cell>
          <cell r="BH86">
            <v>10548.546066666666</v>
          </cell>
          <cell r="BI86">
            <v>13088.662999999997</v>
          </cell>
          <cell r="BJ86">
            <v>13637.390233333335</v>
          </cell>
          <cell r="BK86">
            <v>12618.87706666667</v>
          </cell>
          <cell r="BL86">
            <v>10364.653256922449</v>
          </cell>
          <cell r="BM86">
            <v>16452.376538284636</v>
          </cell>
          <cell r="BN86">
            <v>14492.41742088371</v>
          </cell>
          <cell r="BO86">
            <v>14026.472545849314</v>
          </cell>
          <cell r="BP86">
            <v>15285.910319392035</v>
          </cell>
          <cell r="BQ86">
            <v>14748.311743380335</v>
          </cell>
          <cell r="BR86">
            <v>25295.862033333331</v>
          </cell>
          <cell r="BS86">
            <v>24459.06</v>
          </cell>
          <cell r="BT86">
            <v>27515.005533400003</v>
          </cell>
          <cell r="BU86">
            <v>28142.012250299998</v>
          </cell>
          <cell r="BV86">
            <v>27640.68953</v>
          </cell>
          <cell r="BW86">
            <v>24297.971949999999</v>
          </cell>
          <cell r="BX86">
            <v>20155.80758633</v>
          </cell>
          <cell r="BY86">
            <v>23176.045330000001</v>
          </cell>
          <cell r="BZ86">
            <v>21633.531963629997</v>
          </cell>
          <cell r="CA86">
            <v>22474.896520629998</v>
          </cell>
          <cell r="CB86">
            <v>16846.130796000001</v>
          </cell>
          <cell r="CC86">
            <v>20633.735966666663</v>
          </cell>
          <cell r="CD86">
            <v>20533.894933333366</v>
          </cell>
          <cell r="CE86">
            <v>16378.050350000001</v>
          </cell>
          <cell r="CF86">
            <v>14514.983816666667</v>
          </cell>
          <cell r="CG86">
            <v>15258.222283333333</v>
          </cell>
          <cell r="CH86">
            <v>16751.652850000002</v>
          </cell>
          <cell r="CI86">
            <v>15078.193666666666</v>
          </cell>
          <cell r="CJ86">
            <v>12286.270033333332</v>
          </cell>
          <cell r="CK86">
            <v>10162.251499999998</v>
          </cell>
          <cell r="CL86">
            <v>9876.3573333333334</v>
          </cell>
          <cell r="CM86">
            <v>5060.3278666666674</v>
          </cell>
          <cell r="CN86">
            <v>10007.545416666666</v>
          </cell>
          <cell r="CO86">
            <v>10575.677949999998</v>
          </cell>
          <cell r="CP86">
            <v>10422.318683333313</v>
          </cell>
          <cell r="CQ86">
            <v>9823.6280000000006</v>
          </cell>
          <cell r="CR86">
            <v>10728.321133333335</v>
          </cell>
          <cell r="CS86">
            <v>4962.2697166666676</v>
          </cell>
          <cell r="CT86">
            <v>9682.6113600000008</v>
          </cell>
          <cell r="CU86">
            <v>7768.2154666666656</v>
          </cell>
          <cell r="CV86">
            <v>5403.6324166666673</v>
          </cell>
          <cell r="CW86">
            <v>4613.4808333333322</v>
          </cell>
          <cell r="CX86">
            <v>15732.608716666664</v>
          </cell>
          <cell r="CY86">
            <v>16756.094733333328</v>
          </cell>
          <cell r="CZ86">
            <v>8872.3900999999987</v>
          </cell>
          <cell r="DA86">
            <v>7279.3614166666675</v>
          </cell>
          <cell r="DB86">
            <v>7881.1096833333322</v>
          </cell>
          <cell r="DC86">
            <v>5961.6548166666671</v>
          </cell>
          <cell r="DD86">
            <v>4753.4491166666667</v>
          </cell>
          <cell r="DE86">
            <v>3225.9913499999998</v>
          </cell>
          <cell r="DF86">
            <v>3444.5391666666665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</row>
        <row r="96">
          <cell r="IO96">
            <v>34443.907233333332</v>
          </cell>
          <cell r="IP96">
            <v>62573.610133333335</v>
          </cell>
          <cell r="IQ96">
            <v>91846.823283333331</v>
          </cell>
          <cell r="IR96">
            <v>105168.69441666667</v>
          </cell>
          <cell r="IT96">
            <v>111498.80753333334</v>
          </cell>
          <cell r="IU96">
            <v>126839.44669999999</v>
          </cell>
          <cell r="IV96">
            <v>0</v>
          </cell>
          <cell r="IW96">
            <v>0</v>
          </cell>
        </row>
        <row r="97">
          <cell r="IO97">
            <v>10601.959000000001</v>
          </cell>
          <cell r="IP97">
            <v>23589.343000000001</v>
          </cell>
          <cell r="IQ97">
            <v>37084.623995039998</v>
          </cell>
          <cell r="IR97">
            <v>48690.981</v>
          </cell>
          <cell r="IT97">
            <v>51338.915999999997</v>
          </cell>
          <cell r="IU97">
            <v>55441.997520000004</v>
          </cell>
          <cell r="IV97">
            <v>0</v>
          </cell>
          <cell r="IW97">
            <v>0</v>
          </cell>
        </row>
        <row r="109">
          <cell r="IO109">
            <v>1258676.814</v>
          </cell>
          <cell r="IP109">
            <v>1270614.3219999999</v>
          </cell>
          <cell r="IQ109">
            <v>1300815.2339999999</v>
          </cell>
          <cell r="IR109">
            <v>1249472.7779999999</v>
          </cell>
          <cell r="IT109">
            <v>1248384.9619999998</v>
          </cell>
          <cell r="IU109">
            <v>1316972.246</v>
          </cell>
          <cell r="IV109">
            <v>0</v>
          </cell>
          <cell r="IW109">
            <v>0</v>
          </cell>
        </row>
        <row r="110">
          <cell r="IO110">
            <v>100640.38643902438</v>
          </cell>
          <cell r="IP110">
            <v>88437.833219512206</v>
          </cell>
          <cell r="IQ110">
            <v>81967.78951219513</v>
          </cell>
          <cell r="IR110">
            <v>71793.077219512197</v>
          </cell>
          <cell r="IT110">
            <v>69488.465585365848</v>
          </cell>
          <cell r="IU110">
            <v>95395.940365853661</v>
          </cell>
          <cell r="IV110">
            <v>0</v>
          </cell>
          <cell r="IW110">
            <v>0</v>
          </cell>
        </row>
        <row r="111">
          <cell r="HP111">
            <v>0</v>
          </cell>
          <cell r="HQ111">
            <v>0</v>
          </cell>
          <cell r="HR111">
            <v>0</v>
          </cell>
          <cell r="HS111">
            <v>0</v>
          </cell>
        </row>
        <row r="122">
          <cell r="IO122">
            <v>543.05999999999995</v>
          </cell>
          <cell r="IP122">
            <v>527.62799999999993</v>
          </cell>
          <cell r="IQ122">
            <v>2422.0450000000001</v>
          </cell>
          <cell r="IR122">
            <v>1267.8800000000001</v>
          </cell>
          <cell r="IT122">
            <v>2335.7579999999998</v>
          </cell>
          <cell r="IU122">
            <v>8722.7739999999994</v>
          </cell>
          <cell r="IV122">
            <v>0</v>
          </cell>
          <cell r="IW122">
            <v>0</v>
          </cell>
        </row>
        <row r="123">
          <cell r="IO123">
            <v>1002.9059999999999</v>
          </cell>
          <cell r="IP123">
            <v>873.60799999999995</v>
          </cell>
          <cell r="IQ123">
            <v>917.11300000000006</v>
          </cell>
          <cell r="IR123">
            <v>609.36300000000006</v>
          </cell>
          <cell r="IT123">
            <v>530.423</v>
          </cell>
          <cell r="IU123">
            <v>573.13099999999997</v>
          </cell>
          <cell r="IV123">
            <v>0</v>
          </cell>
          <cell r="IW123">
            <v>0</v>
          </cell>
        </row>
        <row r="124">
          <cell r="HP124">
            <v>0</v>
          </cell>
          <cell r="HQ124">
            <v>0</v>
          </cell>
          <cell r="HR124">
            <v>0</v>
          </cell>
          <cell r="HS124">
            <v>0</v>
          </cell>
        </row>
        <row r="136">
          <cell r="C136">
            <v>1028.4018234222283</v>
          </cell>
          <cell r="D136">
            <v>1330.8883583221752</v>
          </cell>
          <cell r="E136">
            <v>1706.0373211405924</v>
          </cell>
          <cell r="F136">
            <v>1814.5539768849624</v>
          </cell>
          <cell r="G136">
            <v>2336.8935787316054</v>
          </cell>
          <cell r="H136">
            <v>2476.0382458397808</v>
          </cell>
          <cell r="I136">
            <v>2326.6939282582871</v>
          </cell>
          <cell r="J136">
            <v>2405.7640959501468</v>
          </cell>
          <cell r="K136">
            <v>2506.1721448372427</v>
          </cell>
          <cell r="L136">
            <v>2500.0688267245223</v>
          </cell>
          <cell r="M136">
            <v>0</v>
          </cell>
          <cell r="N136">
            <v>2669.2328191049332</v>
          </cell>
          <cell r="O136">
            <v>206.23915624666259</v>
          </cell>
          <cell r="P136">
            <v>246.23631774733221</v>
          </cell>
          <cell r="Q136">
            <v>253.68862016390801</v>
          </cell>
          <cell r="R136">
            <v>237.27669322228778</v>
          </cell>
          <cell r="S136">
            <v>177.34862643045875</v>
          </cell>
          <cell r="T136">
            <v>119.17556111065765</v>
          </cell>
          <cell r="U136">
            <v>112.78064994590514</v>
          </cell>
          <cell r="V136">
            <v>112.97859316012482</v>
          </cell>
          <cell r="W136">
            <v>109.39588324935217</v>
          </cell>
          <cell r="X136">
            <v>100.00415984588118</v>
          </cell>
          <cell r="Y136">
            <v>89.516657029117013</v>
          </cell>
          <cell r="Z136">
            <v>90.294642112891111</v>
          </cell>
          <cell r="AA136">
            <v>88.800293761567573</v>
          </cell>
          <cell r="AB136">
            <v>99.169682528429192</v>
          </cell>
          <cell r="AC136">
            <v>110.60799580757751</v>
          </cell>
          <cell r="AD136">
            <v>107.90692980371917</v>
          </cell>
          <cell r="AE136">
            <v>101.27627904853657</v>
          </cell>
          <cell r="AF136">
            <v>94.64301146506719</v>
          </cell>
          <cell r="AG136">
            <v>108.00669883571504</v>
          </cell>
          <cell r="AH136">
            <v>103.63872383662006</v>
          </cell>
          <cell r="AI136">
            <v>100.86965185366857</v>
          </cell>
          <cell r="AJ136">
            <v>99.426947721724076</v>
          </cell>
          <cell r="AK136">
            <v>92.41024889125292</v>
          </cell>
          <cell r="AL136">
            <v>82.408298074397393</v>
          </cell>
          <cell r="AM136">
            <v>78.492973478108112</v>
          </cell>
          <cell r="AN136">
            <v>74.888456032910895</v>
          </cell>
          <cell r="AO136">
            <v>81.468859633121838</v>
          </cell>
          <cell r="AP136">
            <v>83.772475295644057</v>
          </cell>
          <cell r="AQ136">
            <v>80.335108204877272</v>
          </cell>
          <cell r="AR136">
            <v>79.712050490504168</v>
          </cell>
          <cell r="AS136">
            <v>89.871363875992898</v>
          </cell>
          <cell r="AT136">
            <v>89.446429440800969</v>
          </cell>
          <cell r="AU136">
            <v>94.175167915652139</v>
          </cell>
          <cell r="AV136">
            <v>91.829798304521816</v>
          </cell>
          <cell r="AW136">
            <v>86.457820472230537</v>
          </cell>
          <cell r="AX136">
            <v>77.884034178748706</v>
          </cell>
          <cell r="AY136">
            <v>76.670223881356932</v>
          </cell>
          <cell r="AZ136">
            <v>75.708487369872898</v>
          </cell>
          <cell r="BA136">
            <v>80.151006454711037</v>
          </cell>
          <cell r="BB136">
            <v>75.352044731891155</v>
          </cell>
          <cell r="BC136">
            <v>71.726556306855045</v>
          </cell>
          <cell r="BD136">
            <v>75.909537867804389</v>
          </cell>
          <cell r="BE136">
            <v>88.312717043648718</v>
          </cell>
          <cell r="BF136">
            <v>83.797572193830035</v>
          </cell>
          <cell r="BG136">
            <v>84.289275878513905</v>
          </cell>
          <cell r="BH136">
            <v>83.316257225517703</v>
          </cell>
          <cell r="BI136">
            <v>77.468489767737509</v>
          </cell>
          <cell r="BJ136">
            <v>74.755296179974977</v>
          </cell>
          <cell r="BK136">
            <v>74.76248303486696</v>
          </cell>
          <cell r="BL136">
            <v>75.396275552689019</v>
          </cell>
          <cell r="BM136">
            <v>76.49931321940366</v>
          </cell>
          <cell r="BN136">
            <v>77.394468146519699</v>
          </cell>
          <cell r="BO136">
            <v>78.641505187101416</v>
          </cell>
          <cell r="BP136">
            <v>76.584172061002718</v>
          </cell>
          <cell r="BQ136">
            <v>84.75877070276097</v>
          </cell>
          <cell r="BR136">
            <v>81.856404608676129</v>
          </cell>
          <cell r="BS136">
            <v>80.164445173915354</v>
          </cell>
          <cell r="BT136">
            <v>78.409119964837743</v>
          </cell>
          <cell r="BU136">
            <v>84.643139677689661</v>
          </cell>
          <cell r="BV136">
            <v>82.667960959384146</v>
          </cell>
          <cell r="BW136">
            <v>83.976002822764372</v>
          </cell>
          <cell r="BX136">
            <v>79.56601205105396</v>
          </cell>
          <cell r="BY136">
            <v>80.262661797802181</v>
          </cell>
          <cell r="BZ136">
            <v>81.808902755353216</v>
          </cell>
          <cell r="CA136">
            <v>81.605014210109289</v>
          </cell>
          <cell r="CB136">
            <v>77.309790734528548</v>
          </cell>
          <cell r="CC136">
            <v>75.439987359931735</v>
          </cell>
          <cell r="CD136">
            <v>77.457779832134321</v>
          </cell>
          <cell r="CE136">
            <v>80.584548427987997</v>
          </cell>
          <cell r="CF136">
            <v>86.517316534779937</v>
          </cell>
          <cell r="CG136">
            <v>75.683142937970416</v>
          </cell>
          <cell r="CH136">
            <v>67.37905852059923</v>
          </cell>
          <cell r="CI136">
            <v>70.421629663782454</v>
          </cell>
          <cell r="CJ136">
            <v>64.304028406096691</v>
          </cell>
          <cell r="CK136">
            <v>66.334018616431109</v>
          </cell>
          <cell r="CL136">
            <v>58.442469061175757</v>
          </cell>
          <cell r="CM136">
            <v>71.965613411004028</v>
          </cell>
          <cell r="CN136">
            <v>71.911347827817167</v>
          </cell>
          <cell r="CO136">
            <v>76.882052366070511</v>
          </cell>
          <cell r="CP136">
            <v>53.677126069937955</v>
          </cell>
          <cell r="CQ136">
            <v>69.63310426906007</v>
          </cell>
          <cell r="CR136">
            <v>64.455305004788485</v>
          </cell>
          <cell r="CS136">
            <v>68.279776444255717</v>
          </cell>
          <cell r="CT136">
            <v>62.224818854994176</v>
          </cell>
          <cell r="CU136">
            <v>61.257374007658854</v>
          </cell>
          <cell r="CV136">
            <v>58.616858630145693</v>
          </cell>
          <cell r="CW136">
            <v>62.446343185913783</v>
          </cell>
          <cell r="CX136">
            <v>63.97252151879384</v>
          </cell>
          <cell r="CY136">
            <v>64.685689501728348</v>
          </cell>
          <cell r="CZ136">
            <v>64.440323078293929</v>
          </cell>
          <cell r="DA136">
            <v>59.009069289830471</v>
          </cell>
          <cell r="DB136">
            <v>58.474516694967662</v>
          </cell>
          <cell r="DC136">
            <v>57.227796487707344</v>
          </cell>
          <cell r="DD136">
            <v>53.942463156097439</v>
          </cell>
          <cell r="DE136">
            <v>57.8554660889966</v>
          </cell>
          <cell r="DF136">
            <v>51.137809066168856</v>
          </cell>
          <cell r="DG136">
            <v>49.986065333095574</v>
          </cell>
          <cell r="DH136">
            <v>51.053253552845263</v>
          </cell>
          <cell r="DI136">
            <v>46.793357246222556</v>
          </cell>
          <cell r="DJ136">
            <v>46.852171225629135</v>
          </cell>
          <cell r="DK136">
            <v>47.612979847267439</v>
          </cell>
          <cell r="DL136">
            <v>48.562928328087366</v>
          </cell>
          <cell r="DM136">
            <v>47.415416868784924</v>
          </cell>
          <cell r="DN136">
            <v>46.002618527006007</v>
          </cell>
          <cell r="DO136">
            <v>44.888317513357521</v>
          </cell>
          <cell r="DP136">
            <v>43.640026249095406</v>
          </cell>
          <cell r="DQ136">
            <v>44.006741599551425</v>
          </cell>
          <cell r="DR136">
            <v>41.189626657577406</v>
          </cell>
          <cell r="DS136">
            <v>39.374665652913919</v>
          </cell>
          <cell r="DT136">
            <v>37.252854731501643</v>
          </cell>
          <cell r="DU136">
            <v>37.142762250129437</v>
          </cell>
          <cell r="DV136">
            <v>37.834403224759392</v>
          </cell>
          <cell r="DW136">
            <v>37.065587022796088</v>
          </cell>
          <cell r="DX136">
            <v>35.966553210397862</v>
          </cell>
          <cell r="DY136">
            <v>34.834900628171788</v>
          </cell>
          <cell r="DZ136">
            <v>34.149680585585216</v>
          </cell>
          <cell r="EA136">
            <v>32.733908312281557</v>
          </cell>
          <cell r="EB136">
            <v>37.032069410686965</v>
          </cell>
          <cell r="EC136">
            <v>39.548748339311274</v>
          </cell>
          <cell r="ED136">
            <v>38.153661056565021</v>
          </cell>
          <cell r="EE136">
            <v>34.963913541645731</v>
          </cell>
          <cell r="EF136">
            <v>37.623038748261173</v>
          </cell>
          <cell r="EG136">
            <v>31.803173368051667</v>
          </cell>
          <cell r="EH136">
            <v>34.341792582123716</v>
          </cell>
          <cell r="EI136">
            <v>34.24058299480798</v>
          </cell>
          <cell r="EJ136">
            <v>30.521339371593147</v>
          </cell>
          <cell r="EK136">
            <v>28.871669433982255</v>
          </cell>
          <cell r="EL136">
            <v>27.637574934693593</v>
          </cell>
          <cell r="EM136">
            <v>31.040826558019894</v>
          </cell>
          <cell r="EN136">
            <v>31.368585773752034</v>
          </cell>
          <cell r="EO136">
            <v>32.473430120847183</v>
          </cell>
          <cell r="EP136">
            <v>31.946038206906032</v>
          </cell>
          <cell r="EQ136">
            <v>26.126641714103805</v>
          </cell>
          <cell r="ER136">
            <v>24.977152561838395</v>
          </cell>
          <cell r="ES136">
            <v>25.459341014258754</v>
          </cell>
          <cell r="ET136">
            <v>24.891954525896558</v>
          </cell>
          <cell r="EU136">
            <v>24.866240214802058</v>
          </cell>
          <cell r="EV136">
            <v>24.711860310634894</v>
          </cell>
          <cell r="EW136">
            <v>24.538264852066206</v>
          </cell>
          <cell r="EX136">
            <v>24.310733789535622</v>
          </cell>
          <cell r="EY136">
            <v>23.919218119279549</v>
          </cell>
          <cell r="EZ136">
            <v>23.740280574416154</v>
          </cell>
          <cell r="FA136">
            <v>23.754872551129964</v>
          </cell>
          <cell r="FB136">
            <v>23.579062464946698</v>
          </cell>
          <cell r="IP136">
            <v>21.023645795389076</v>
          </cell>
          <cell r="IU136">
            <v>19.069457557724373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187.07384054545918</v>
          </cell>
          <cell r="U137">
            <v>200.50305755554095</v>
          </cell>
          <cell r="V137">
            <v>170.76469446370749</v>
          </cell>
          <cell r="W137">
            <v>148.22395253681978</v>
          </cell>
          <cell r="X137">
            <v>119.71695464546289</v>
          </cell>
          <cell r="Y137">
            <v>102.07970229913788</v>
          </cell>
          <cell r="Z137">
            <v>93.779666649023952</v>
          </cell>
          <cell r="AA137">
            <v>88.852831529578722</v>
          </cell>
          <cell r="AB137">
            <v>81.50527572114008</v>
          </cell>
          <cell r="AC137">
            <v>93.032510224944673</v>
          </cell>
          <cell r="AD137">
            <v>86.630754489136024</v>
          </cell>
          <cell r="AE137">
            <v>82.207014269750545</v>
          </cell>
          <cell r="AF137">
            <v>83.327012339535102</v>
          </cell>
          <cell r="AG137">
            <v>99.415505668938479</v>
          </cell>
          <cell r="AH137">
            <v>95.239443757085056</v>
          </cell>
          <cell r="AI137">
            <v>89.358478546225285</v>
          </cell>
          <cell r="AJ137">
            <v>95.496883578139162</v>
          </cell>
          <cell r="AK137">
            <v>80.06765134429186</v>
          </cell>
          <cell r="AL137">
            <v>81.796741280227693</v>
          </cell>
          <cell r="AM137">
            <v>74.976385511762075</v>
          </cell>
          <cell r="AN137">
            <v>66.961586231484418</v>
          </cell>
          <cell r="AO137">
            <v>79.4956597934641</v>
          </cell>
          <cell r="AP137">
            <v>83.648602528035269</v>
          </cell>
          <cell r="AQ137">
            <v>77.784151635932545</v>
          </cell>
          <cell r="AR137">
            <v>79.526750609276391</v>
          </cell>
          <cell r="AS137">
            <v>95.653297147045478</v>
          </cell>
          <cell r="AT137">
            <v>101.09820137085833</v>
          </cell>
          <cell r="AU137">
            <v>109.26467955523565</v>
          </cell>
          <cell r="AV137">
            <v>107.05384831976234</v>
          </cell>
          <cell r="AW137">
            <v>89.141484184860943</v>
          </cell>
          <cell r="AX137">
            <v>81.330951458680701</v>
          </cell>
          <cell r="AY137">
            <v>73.602205977415892</v>
          </cell>
          <cell r="AZ137">
            <v>72.185732433035923</v>
          </cell>
          <cell r="BA137">
            <v>88.630715476804383</v>
          </cell>
          <cell r="BB137">
            <v>82.385814884674502</v>
          </cell>
          <cell r="BC137">
            <v>80.438309677913679</v>
          </cell>
          <cell r="BD137">
            <v>88.779340511437383</v>
          </cell>
          <cell r="BE137">
            <v>108.05592712807066</v>
          </cell>
          <cell r="BF137">
            <v>96.906708315714639</v>
          </cell>
          <cell r="BG137">
            <v>96.725533073923359</v>
          </cell>
          <cell r="BH137">
            <v>92.098233664312517</v>
          </cell>
          <cell r="BI137">
            <v>82.770227236422144</v>
          </cell>
          <cell r="BJ137">
            <v>75.187118476218558</v>
          </cell>
          <cell r="BK137">
            <v>76.385965207574827</v>
          </cell>
          <cell r="BL137">
            <v>73.375198202609084</v>
          </cell>
          <cell r="BM137">
            <v>86.47014499748461</v>
          </cell>
          <cell r="BN137">
            <v>88.671928360042713</v>
          </cell>
          <cell r="BO137">
            <v>84.295795154763724</v>
          </cell>
          <cell r="BP137">
            <v>85.343132380691586</v>
          </cell>
          <cell r="BQ137">
            <v>101.83018115668888</v>
          </cell>
          <cell r="BR137">
            <v>94.99560566313518</v>
          </cell>
          <cell r="BS137">
            <v>93.20070570339891</v>
          </cell>
          <cell r="BT137">
            <v>84.149713899976419</v>
          </cell>
          <cell r="BU137">
            <v>88.202504610985415</v>
          </cell>
          <cell r="BV137">
            <v>86.969758995632048</v>
          </cell>
          <cell r="BW137">
            <v>80.991269005607577</v>
          </cell>
          <cell r="BX137">
            <v>81.109138313729602</v>
          </cell>
          <cell r="BY137">
            <v>82.377246968910001</v>
          </cell>
          <cell r="BZ137">
            <v>81.830557689607758</v>
          </cell>
          <cell r="CA137">
            <v>82.932229975759512</v>
          </cell>
          <cell r="CB137">
            <v>79.625959605531008</v>
          </cell>
          <cell r="CC137">
            <v>78.065596500837444</v>
          </cell>
          <cell r="CD137">
            <v>77.702349807645135</v>
          </cell>
          <cell r="CE137">
            <v>77.658451760092476</v>
          </cell>
          <cell r="CF137">
            <v>80.89126576710477</v>
          </cell>
          <cell r="CG137">
            <v>67.216148086463264</v>
          </cell>
          <cell r="CH137">
            <v>56.787780585969003</v>
          </cell>
          <cell r="CI137">
            <v>61.711913239954285</v>
          </cell>
          <cell r="CJ137">
            <v>52.948310980176807</v>
          </cell>
          <cell r="CK137">
            <v>54.260777998877771</v>
          </cell>
          <cell r="CL137">
            <v>45.502911582626581</v>
          </cell>
          <cell r="CM137">
            <v>62.089848543094938</v>
          </cell>
          <cell r="CN137">
            <v>62.581377427313491</v>
          </cell>
          <cell r="CO137">
            <v>64.396801568804946</v>
          </cell>
          <cell r="CP137">
            <v>43.802860641226765</v>
          </cell>
          <cell r="CQ137">
            <v>63.455775083583276</v>
          </cell>
          <cell r="CR137">
            <v>62.097144019743723</v>
          </cell>
          <cell r="CS137">
            <v>60.201536518829435</v>
          </cell>
          <cell r="CT137">
            <v>61.022142958899067</v>
          </cell>
          <cell r="CU137">
            <v>59.752138206744768</v>
          </cell>
          <cell r="CV137">
            <v>58.278738647189499</v>
          </cell>
          <cell r="CW137">
            <v>54.423407856767582</v>
          </cell>
          <cell r="CX137">
            <v>56.937557236439908</v>
          </cell>
          <cell r="CY137">
            <v>56.259157545428636</v>
          </cell>
          <cell r="CZ137">
            <v>56.156272632095046</v>
          </cell>
          <cell r="DA137">
            <v>53.946814569835851</v>
          </cell>
          <cell r="DB137">
            <v>52.55502137150652</v>
          </cell>
          <cell r="DC137">
            <v>52.262444683257911</v>
          </cell>
          <cell r="DD137">
            <v>52.397014816364745</v>
          </cell>
          <cell r="DE137">
            <v>54.05653313422971</v>
          </cell>
          <cell r="DF137">
            <v>45.300908943600689</v>
          </cell>
          <cell r="DG137">
            <v>44.657863110745929</v>
          </cell>
          <cell r="DH137">
            <v>47.181342318549866</v>
          </cell>
          <cell r="DI137">
            <v>41.321418800718654</v>
          </cell>
          <cell r="DJ137">
            <v>39.397416291801918</v>
          </cell>
          <cell r="DK137">
            <v>40.722777891757602</v>
          </cell>
          <cell r="DL137">
            <v>43.183038107600581</v>
          </cell>
          <cell r="DM137">
            <v>41.037470118005864</v>
          </cell>
          <cell r="DN137">
            <v>42.084956577348962</v>
          </cell>
          <cell r="DO137">
            <v>41.299853306961893</v>
          </cell>
          <cell r="DP137">
            <v>40.653248377192156</v>
          </cell>
          <cell r="DQ137">
            <v>42.3079174662046</v>
          </cell>
          <cell r="DR137">
            <v>37.191484620745769</v>
          </cell>
          <cell r="DS137">
            <v>35.989420167903184</v>
          </cell>
          <cell r="DT137">
            <v>33.8670709642711</v>
          </cell>
          <cell r="DU137">
            <v>34.8241411003034</v>
          </cell>
          <cell r="DV137">
            <v>35.561892925113376</v>
          </cell>
          <cell r="DW137">
            <v>35.309936656745272</v>
          </cell>
          <cell r="DX137">
            <v>34.549042221011106</v>
          </cell>
          <cell r="DY137">
            <v>33.383241621271473</v>
          </cell>
          <cell r="DZ137">
            <v>33.047780593119491</v>
          </cell>
          <cell r="EA137">
            <v>31.416669306657152</v>
          </cell>
          <cell r="EB137">
            <v>33.233653657163039</v>
          </cell>
          <cell r="EC137">
            <v>34.279849208584501</v>
          </cell>
          <cell r="ED137">
            <v>33.064908333615186</v>
          </cell>
          <cell r="EE137">
            <v>29.462454230233064</v>
          </cell>
          <cell r="EF137">
            <v>33.599483416915483</v>
          </cell>
          <cell r="EG137">
            <v>27.208245602154189</v>
          </cell>
          <cell r="EH137">
            <v>29.439868713114812</v>
          </cell>
          <cell r="EI137">
            <v>31.027282687423014</v>
          </cell>
          <cell r="EJ137">
            <v>27.078735114291323</v>
          </cell>
          <cell r="EK137">
            <v>25.25730625374036</v>
          </cell>
          <cell r="EL137">
            <v>23.916130299423251</v>
          </cell>
          <cell r="EM137">
            <v>27.12397612328429</v>
          </cell>
          <cell r="EN137">
            <v>27.919503675468484</v>
          </cell>
          <cell r="EO137">
            <v>29.00445526378882</v>
          </cell>
          <cell r="EP137">
            <v>28.628290099746327</v>
          </cell>
          <cell r="EQ137">
            <v>25.482209249501651</v>
          </cell>
          <cell r="ER137">
            <v>23.708419745520214</v>
          </cell>
          <cell r="ES137">
            <v>23.62771969446165</v>
          </cell>
          <cell r="ET137">
            <v>23.253226521715092</v>
          </cell>
          <cell r="EU137">
            <v>23.161681746366227</v>
          </cell>
          <cell r="EV137">
            <v>23.169976006985738</v>
          </cell>
          <cell r="EW137">
            <v>23.080411772748761</v>
          </cell>
          <cell r="EX137">
            <v>22.949714413355675</v>
          </cell>
          <cell r="EY137">
            <v>22.440592917013067</v>
          </cell>
          <cell r="EZ137">
            <v>22.343151239303239</v>
          </cell>
          <cell r="FA137">
            <v>22.455790130596316</v>
          </cell>
          <cell r="FB137">
            <v>22.780736350786928</v>
          </cell>
          <cell r="IP137">
            <v>20.124235796097199</v>
          </cell>
          <cell r="IU137">
            <v>19.548847853082986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131.33871634317342</v>
          </cell>
          <cell r="AF138">
            <v>123.85311205736588</v>
          </cell>
          <cell r="AG138">
            <v>139.24843306122594</v>
          </cell>
          <cell r="AH138">
            <v>145.43052578560955</v>
          </cell>
          <cell r="AI138">
            <v>126.78391611451906</v>
          </cell>
          <cell r="AJ138">
            <v>116.22736155084468</v>
          </cell>
          <cell r="AK138">
            <v>163.09024700859192</v>
          </cell>
          <cell r="AL138">
            <v>117.54341285501214</v>
          </cell>
          <cell r="AM138">
            <v>130.20988844770687</v>
          </cell>
          <cell r="AN138">
            <v>137.79019891739367</v>
          </cell>
          <cell r="AO138">
            <v>145.4999558930671</v>
          </cell>
          <cell r="AP138">
            <v>140.68140688773246</v>
          </cell>
          <cell r="AQ138">
            <v>149.11582811014648</v>
          </cell>
          <cell r="AR138">
            <v>118.47640177493908</v>
          </cell>
          <cell r="AS138">
            <v>143.62019095635716</v>
          </cell>
          <cell r="AT138">
            <v>134.3140593610625</v>
          </cell>
          <cell r="AU138">
            <v>148.45007071530767</v>
          </cell>
          <cell r="AV138">
            <v>160.61298353690913</v>
          </cell>
          <cell r="AW138">
            <v>164.05607654005522</v>
          </cell>
          <cell r="AX138">
            <v>110.91351235677695</v>
          </cell>
          <cell r="AY138">
            <v>97.036367423201952</v>
          </cell>
          <cell r="AZ138">
            <v>99.101059002050292</v>
          </cell>
          <cell r="BA138">
            <v>99.143217846757196</v>
          </cell>
          <cell r="BB138">
            <v>101.39901969989224</v>
          </cell>
          <cell r="BC138">
            <v>105.9283712937154</v>
          </cell>
          <cell r="BD138">
            <v>104.30270953970482</v>
          </cell>
          <cell r="BE138">
            <v>97.527907965635393</v>
          </cell>
          <cell r="BF138">
            <v>97.587331102311765</v>
          </cell>
          <cell r="BG138">
            <v>98.650670067425466</v>
          </cell>
          <cell r="BH138">
            <v>93.883019018594567</v>
          </cell>
          <cell r="BI138">
            <v>85.755634394935996</v>
          </cell>
          <cell r="BJ138">
            <v>87.044753834949006</v>
          </cell>
          <cell r="BK138">
            <v>89.850314774582444</v>
          </cell>
          <cell r="BL138">
            <v>90.852619395146746</v>
          </cell>
          <cell r="BM138">
            <v>85.349011608478051</v>
          </cell>
          <cell r="BN138">
            <v>88.134548643922884</v>
          </cell>
          <cell r="BO138">
            <v>81.456635994424744</v>
          </cell>
          <cell r="BP138">
            <v>80.174481308912505</v>
          </cell>
          <cell r="BQ138">
            <v>76.376614720083538</v>
          </cell>
          <cell r="BR138">
            <v>75.402959727220733</v>
          </cell>
          <cell r="BS138">
            <v>71.226082022922554</v>
          </cell>
          <cell r="BT138">
            <v>71.528894560974607</v>
          </cell>
          <cell r="BU138">
            <v>87.714753424185957</v>
          </cell>
          <cell r="BV138">
            <v>80.038298297872672</v>
          </cell>
          <cell r="BW138">
            <v>92.736593792367898</v>
          </cell>
          <cell r="BX138">
            <v>74.376900101946859</v>
          </cell>
          <cell r="BY138">
            <v>70.453545770285061</v>
          </cell>
          <cell r="BZ138">
            <v>71.437766616735573</v>
          </cell>
          <cell r="CA138">
            <v>73.764642728312296</v>
          </cell>
          <cell r="CB138">
            <v>79.134533249502638</v>
          </cell>
          <cell r="CC138">
            <v>78.320146061222374</v>
          </cell>
          <cell r="CD138">
            <v>81.435140336555563</v>
          </cell>
          <cell r="CE138">
            <v>81.120768977667495</v>
          </cell>
          <cell r="CF138">
            <v>94.993725258294276</v>
          </cell>
          <cell r="CG138">
            <v>92.416144249642144</v>
          </cell>
          <cell r="CH138">
            <v>93.217519848898192</v>
          </cell>
          <cell r="CI138">
            <v>98.085016716173072</v>
          </cell>
          <cell r="CJ138">
            <v>142.90943224095125</v>
          </cell>
          <cell r="CK138">
            <v>148.90572459080266</v>
          </cell>
          <cell r="CL138">
            <v>128.91052841335838</v>
          </cell>
          <cell r="CM138">
            <v>138.08012098453577</v>
          </cell>
          <cell r="CN138">
            <v>108.66996465663195</v>
          </cell>
          <cell r="CO138">
            <v>122.87013768426928</v>
          </cell>
          <cell r="CP138">
            <v>106.19662313622727</v>
          </cell>
          <cell r="CQ138">
            <v>126.48349924102381</v>
          </cell>
          <cell r="CR138">
            <v>128.0583722275702</v>
          </cell>
          <cell r="CS138">
            <v>138.25988017040353</v>
          </cell>
          <cell r="CT138">
            <v>112.86612255002565</v>
          </cell>
          <cell r="CU138">
            <v>110.8386617811197</v>
          </cell>
          <cell r="CV138">
            <v>63.713082509418641</v>
          </cell>
          <cell r="CW138">
            <v>71.629668554073518</v>
          </cell>
          <cell r="CX138">
            <v>75.431698625265454</v>
          </cell>
          <cell r="CY138">
            <v>82.181346949665667</v>
          </cell>
          <cell r="CZ138">
            <v>84.376283156382968</v>
          </cell>
          <cell r="DA138">
            <v>65.023153058524372</v>
          </cell>
          <cell r="DB138">
            <v>75.400160705235024</v>
          </cell>
          <cell r="DC138">
            <v>76.931644326007714</v>
          </cell>
          <cell r="DD138">
            <v>64.268429826937208</v>
          </cell>
          <cell r="DE138">
            <v>74.417534174426152</v>
          </cell>
          <cell r="DF138">
            <v>62.862703805315029</v>
          </cell>
          <cell r="DG138">
            <v>63.35072822734444</v>
          </cell>
          <cell r="DH138">
            <v>56.18137401888972</v>
          </cell>
          <cell r="DI138">
            <v>63.395038870751947</v>
          </cell>
          <cell r="DJ138">
            <v>73.733294817718885</v>
          </cell>
          <cell r="DK138">
            <v>74.806209810360201</v>
          </cell>
          <cell r="DL138">
            <v>68.24806460982478</v>
          </cell>
          <cell r="DM138">
            <v>73.850404061668755</v>
          </cell>
          <cell r="DN138">
            <v>59.93261274530731</v>
          </cell>
          <cell r="DO138">
            <v>55.180955307457339</v>
          </cell>
          <cell r="DP138">
            <v>49.296299499139593</v>
          </cell>
          <cell r="DQ138">
            <v>51.469752802794495</v>
          </cell>
          <cell r="DR138">
            <v>49.532930669018235</v>
          </cell>
          <cell r="DS138">
            <v>47.877019701693229</v>
          </cell>
          <cell r="DT138">
            <v>46.319635853936617</v>
          </cell>
          <cell r="DU138">
            <v>48.52535019009072</v>
          </cell>
          <cell r="DV138">
            <v>49.307219531535594</v>
          </cell>
          <cell r="DW138">
            <v>51.015077106465682</v>
          </cell>
          <cell r="DX138">
            <v>49.591912818128307</v>
          </cell>
          <cell r="DY138">
            <v>46.398610624513132</v>
          </cell>
          <cell r="DZ138">
            <v>42.645123416066674</v>
          </cell>
          <cell r="EA138">
            <v>38.386004993705903</v>
          </cell>
          <cell r="EB138">
            <v>39.989255363605537</v>
          </cell>
          <cell r="EC138">
            <v>38.784826510497844</v>
          </cell>
          <cell r="ED138">
            <v>40.429394509200101</v>
          </cell>
          <cell r="EE138">
            <v>36.746542983001341</v>
          </cell>
          <cell r="EF138">
            <v>35.681053817421223</v>
          </cell>
          <cell r="EG138">
            <v>33.152231151129108</v>
          </cell>
          <cell r="EH138">
            <v>35.609566693387762</v>
          </cell>
          <cell r="EI138">
            <v>33.596378905862764</v>
          </cell>
          <cell r="EJ138">
            <v>31.859053484747328</v>
          </cell>
          <cell r="EK138">
            <v>30.901558800279677</v>
          </cell>
          <cell r="EL138">
            <v>30.752392678431622</v>
          </cell>
          <cell r="EM138">
            <v>31.624096693619205</v>
          </cell>
          <cell r="EN138">
            <v>36.836656463321027</v>
          </cell>
          <cell r="EO138">
            <v>40.540153104635166</v>
          </cell>
          <cell r="EP138">
            <v>39.739229207314814</v>
          </cell>
          <cell r="EQ138">
            <v>31.52237930776263</v>
          </cell>
          <cell r="ER138">
            <v>28.613675074174257</v>
          </cell>
          <cell r="ES138">
            <v>36.114142313564699</v>
          </cell>
          <cell r="ET138">
            <v>29.18922532407063</v>
          </cell>
          <cell r="EU138">
            <v>30.835878102439999</v>
          </cell>
          <cell r="EV138">
            <v>32.02085190177332</v>
          </cell>
          <cell r="EW138">
            <v>29.423367224604611</v>
          </cell>
          <cell r="EX138">
            <v>30.935571916141264</v>
          </cell>
          <cell r="EY138">
            <v>30.142632102093067</v>
          </cell>
          <cell r="EZ138">
            <v>30.180045275836839</v>
          </cell>
          <cell r="FA138">
            <v>25.920825315776778</v>
          </cell>
          <cell r="FB138">
            <v>25.507728065390815</v>
          </cell>
          <cell r="IP138">
            <v>23.686317052932061</v>
          </cell>
          <cell r="IU138">
            <v>17.813276043949966</v>
          </cell>
        </row>
        <row r="139">
          <cell r="C139">
            <v>43.177888316977636</v>
          </cell>
          <cell r="D139">
            <v>96.601310039097328</v>
          </cell>
          <cell r="E139">
            <v>125.96984043118701</v>
          </cell>
          <cell r="F139">
            <v>123.28255176663308</v>
          </cell>
          <cell r="G139">
            <v>124.21453704747854</v>
          </cell>
          <cell r="H139">
            <v>125.31092047926649</v>
          </cell>
          <cell r="I139">
            <v>125.40543037760403</v>
          </cell>
          <cell r="J139">
            <v>125.54079496288429</v>
          </cell>
          <cell r="K139">
            <v>125.07010700829179</v>
          </cell>
          <cell r="L139">
            <v>124.74781267890911</v>
          </cell>
          <cell r="M139">
            <v>124.5043527415157</v>
          </cell>
          <cell r="N139">
            <v>124.29101942690249</v>
          </cell>
          <cell r="O139">
            <v>21.500947776711211</v>
          </cell>
          <cell r="P139">
            <v>19.944064567957309</v>
          </cell>
          <cell r="Q139">
            <v>19.722109797535591</v>
          </cell>
          <cell r="R139">
            <v>20.377298682305366</v>
          </cell>
          <cell r="S139">
            <v>19.292688449572822</v>
          </cell>
          <cell r="T139">
            <v>18.97196770662875</v>
          </cell>
          <cell r="U139">
            <v>16.59164753187687</v>
          </cell>
          <cell r="V139">
            <v>20.690473418266649</v>
          </cell>
          <cell r="W139">
            <v>17.99867472417332</v>
          </cell>
          <cell r="X139">
            <v>18.014910226369501</v>
          </cell>
          <cell r="Y139">
            <v>18.384578213395756</v>
          </cell>
          <cell r="Z139">
            <v>19.18431351163094</v>
          </cell>
          <cell r="AA139">
            <v>19.245187249078857</v>
          </cell>
          <cell r="AB139">
            <v>33.723071480682464</v>
          </cell>
          <cell r="AC139">
            <v>66.105816115753768</v>
          </cell>
          <cell r="AD139">
            <v>67.659904182357081</v>
          </cell>
          <cell r="AE139">
            <v>71.145818580642242</v>
          </cell>
          <cell r="AF139">
            <v>70.116251062222432</v>
          </cell>
          <cell r="AG139">
            <v>69.255579698674381</v>
          </cell>
          <cell r="AH139">
            <v>65.854805281224074</v>
          </cell>
          <cell r="AI139">
            <v>66.277154266737327</v>
          </cell>
          <cell r="AJ139">
            <v>57.40289362408641</v>
          </cell>
          <cell r="AK139">
            <v>56.495642344015003</v>
          </cell>
          <cell r="AL139">
            <v>60.915886592369787</v>
          </cell>
          <cell r="AM139">
            <v>61.769716762856774</v>
          </cell>
          <cell r="AN139">
            <v>68.459099019156383</v>
          </cell>
          <cell r="AO139">
            <v>69.710224785509681</v>
          </cell>
          <cell r="AP139">
            <v>70.337684406339918</v>
          </cell>
          <cell r="AQ139">
            <v>70.673667154738681</v>
          </cell>
          <cell r="AR139">
            <v>71.231282094743904</v>
          </cell>
          <cell r="AS139">
            <v>72.406445545369152</v>
          </cell>
          <cell r="AT139">
            <v>63.929248664562593</v>
          </cell>
          <cell r="AU139">
            <v>68.11447199732261</v>
          </cell>
          <cell r="AV139">
            <v>69.288928018590724</v>
          </cell>
          <cell r="AW139">
            <v>69.335580066673529</v>
          </cell>
          <cell r="AX139">
            <v>60.455554804989156</v>
          </cell>
          <cell r="AY139">
            <v>64.651379107592916</v>
          </cell>
          <cell r="AZ139">
            <v>63.030259473160974</v>
          </cell>
          <cell r="BA139">
            <v>61.749449840375853</v>
          </cell>
          <cell r="BB139">
            <v>61.165177057965579</v>
          </cell>
          <cell r="BC139">
            <v>55.47516270416056</v>
          </cell>
          <cell r="BD139">
            <v>67.379521434829243</v>
          </cell>
          <cell r="BE139">
            <v>67.287474703498489</v>
          </cell>
          <cell r="BF139">
            <v>66.767236716817976</v>
          </cell>
          <cell r="BG139">
            <v>67.422109260438901</v>
          </cell>
          <cell r="BH139">
            <v>67.029309768866639</v>
          </cell>
          <cell r="BI139">
            <v>64.737496058184945</v>
          </cell>
          <cell r="BJ139">
            <v>64.687510165270098</v>
          </cell>
          <cell r="BK139">
            <v>64.480893481345504</v>
          </cell>
          <cell r="BL139">
            <v>64.055217827192564</v>
          </cell>
          <cell r="BM139">
            <v>64.131395339091469</v>
          </cell>
          <cell r="BN139">
            <v>63.609560833161616</v>
          </cell>
          <cell r="BO139">
            <v>64.233382505774657</v>
          </cell>
          <cell r="BP139">
            <v>56.175355597499816</v>
          </cell>
          <cell r="BQ139">
            <v>65.44253343225563</v>
          </cell>
          <cell r="BR139">
            <v>74.348865884549284</v>
          </cell>
          <cell r="BS139">
            <v>74.139924243602906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59.227621208120951</v>
          </cell>
          <cell r="AB140">
            <v>52.842275034320224</v>
          </cell>
          <cell r="AC140">
            <v>66.898909694326846</v>
          </cell>
          <cell r="AD140">
            <v>64.304979633325303</v>
          </cell>
          <cell r="AE140">
            <v>64.693090560114982</v>
          </cell>
          <cell r="AF140">
            <v>70.612494255137591</v>
          </cell>
          <cell r="AG140">
            <v>68.539166757919332</v>
          </cell>
          <cell r="AH140">
            <v>67.60587894199972</v>
          </cell>
          <cell r="AI140">
            <v>66.466354289776504</v>
          </cell>
          <cell r="AJ140">
            <v>67.002330269841551</v>
          </cell>
          <cell r="AK140">
            <v>68.304972004998803</v>
          </cell>
          <cell r="AL140">
            <v>68.166264979123198</v>
          </cell>
          <cell r="AM140">
            <v>65.98678603096532</v>
          </cell>
          <cell r="AN140">
            <v>66.372865288666361</v>
          </cell>
          <cell r="AO140">
            <v>68.224721553913014</v>
          </cell>
          <cell r="AP140">
            <v>66.796858660985819</v>
          </cell>
          <cell r="AQ140">
            <v>69.353069592287611</v>
          </cell>
          <cell r="AR140">
            <v>70.618017752449447</v>
          </cell>
          <cell r="AS140">
            <v>73.661255248315285</v>
          </cell>
          <cell r="AT140">
            <v>64.924906936950677</v>
          </cell>
          <cell r="AU140">
            <v>73.023684103347634</v>
          </cell>
          <cell r="AV140">
            <v>66.625712775577981</v>
          </cell>
          <cell r="AW140">
            <v>68.167457257342036</v>
          </cell>
          <cell r="AX140">
            <v>69.999205281038385</v>
          </cell>
          <cell r="AY140">
            <v>69.010743872170565</v>
          </cell>
          <cell r="AZ140">
            <v>71.997818896989841</v>
          </cell>
          <cell r="BA140">
            <v>39.226931004174347</v>
          </cell>
          <cell r="BB140">
            <v>32.821025890944</v>
          </cell>
          <cell r="BC140">
            <v>28.65560021924064</v>
          </cell>
          <cell r="BD140">
            <v>28.399600478719993</v>
          </cell>
          <cell r="BE140">
            <v>62.059965333370528</v>
          </cell>
          <cell r="BF140">
            <v>53.239384339439262</v>
          </cell>
          <cell r="BG140">
            <v>56.688265369178175</v>
          </cell>
          <cell r="BH140">
            <v>57.604788702602313</v>
          </cell>
          <cell r="BI140">
            <v>43.037472795349693</v>
          </cell>
          <cell r="BJ140">
            <v>49.781203331017579</v>
          </cell>
          <cell r="BK140">
            <v>48.973821815925334</v>
          </cell>
          <cell r="BL140">
            <v>55.407846985257066</v>
          </cell>
          <cell r="BM140">
            <v>39.842803349387616</v>
          </cell>
          <cell r="BN140">
            <v>42.59994352995114</v>
          </cell>
          <cell r="BO140">
            <v>43.843196959585541</v>
          </cell>
          <cell r="BP140">
            <v>40.090536420614974</v>
          </cell>
          <cell r="BQ140">
            <v>44.252383931089788</v>
          </cell>
          <cell r="BR140">
            <v>33.318169718406693</v>
          </cell>
          <cell r="BS140">
            <v>31.833432453250452</v>
          </cell>
          <cell r="BT140">
            <v>32.877115807296654</v>
          </cell>
          <cell r="BU140">
            <v>31.114469751915685</v>
          </cell>
          <cell r="BV140">
            <v>36.899022520513803</v>
          </cell>
          <cell r="BW140">
            <v>37.851155497362406</v>
          </cell>
          <cell r="BX140">
            <v>37.09366940211666</v>
          </cell>
          <cell r="BY140">
            <v>39.985003060916952</v>
          </cell>
          <cell r="BZ140">
            <v>43.960840441073422</v>
          </cell>
          <cell r="CA140">
            <v>45.823894115581489</v>
          </cell>
          <cell r="CB140">
            <v>47.683483539183598</v>
          </cell>
          <cell r="CC140">
            <v>44.758522488702525</v>
          </cell>
          <cell r="CD140">
            <v>45.638442395491026</v>
          </cell>
          <cell r="CE140">
            <v>49.001498252201912</v>
          </cell>
          <cell r="CF140">
            <v>55.379052085956566</v>
          </cell>
          <cell r="CG140">
            <v>50.559509330432192</v>
          </cell>
          <cell r="CH140">
            <v>53.417838220065555</v>
          </cell>
          <cell r="CI140">
            <v>55.772611239175617</v>
          </cell>
          <cell r="CJ140">
            <v>62.445943869739835</v>
          </cell>
          <cell r="CK140">
            <v>69.427593127369491</v>
          </cell>
          <cell r="CL140">
            <v>68.421582390430586</v>
          </cell>
          <cell r="CM140">
            <v>64.516860047856198</v>
          </cell>
          <cell r="CN140">
            <v>58.82959752843157</v>
          </cell>
          <cell r="CO140">
            <v>57.272990329664879</v>
          </cell>
          <cell r="CP140">
            <v>63.350303910380305</v>
          </cell>
          <cell r="CQ140">
            <v>62.055789400820139</v>
          </cell>
          <cell r="CR140">
            <v>49.680968492261812</v>
          </cell>
          <cell r="CS140">
            <v>50.172287155975241</v>
          </cell>
          <cell r="CT140">
            <v>47.616571708605683</v>
          </cell>
          <cell r="CU140">
            <v>51.130433264158015</v>
          </cell>
          <cell r="CV140">
            <v>46.871457706636193</v>
          </cell>
          <cell r="CW140">
            <v>41.876828325394953</v>
          </cell>
          <cell r="CX140">
            <v>8.4757294687395284</v>
          </cell>
          <cell r="CY140">
            <v>12.593824071679776</v>
          </cell>
          <cell r="CZ140">
            <v>28.347759263876373</v>
          </cell>
          <cell r="DA140">
            <v>40.783824998751896</v>
          </cell>
          <cell r="DB140">
            <v>36.904656531437148</v>
          </cell>
          <cell r="DC140">
            <v>44.948257928463477</v>
          </cell>
          <cell r="DD140">
            <v>49.280241769847223</v>
          </cell>
          <cell r="DE140">
            <v>55.995112978216767</v>
          </cell>
          <cell r="DF140">
            <v>47.533829969030691</v>
          </cell>
        </row>
        <row r="253">
          <cell r="IO253">
            <v>860359.28693934111</v>
          </cell>
          <cell r="IP253">
            <v>927097.09350721585</v>
          </cell>
          <cell r="IQ253">
            <v>988161.80840566638</v>
          </cell>
          <cell r="IR253">
            <v>980182.68613559275</v>
          </cell>
          <cell r="IT253">
            <v>937853.53424868872</v>
          </cell>
          <cell r="IU253">
            <v>966175.1091607922</v>
          </cell>
          <cell r="IV253">
            <v>0</v>
          </cell>
          <cell r="IW253">
            <v>0</v>
          </cell>
        </row>
        <row r="254">
          <cell r="IO254">
            <v>246916.45019999996</v>
          </cell>
          <cell r="IP254">
            <v>259655.41899999999</v>
          </cell>
          <cell r="IQ254">
            <v>267975.91903333337</v>
          </cell>
          <cell r="IR254">
            <v>255923.32423333332</v>
          </cell>
          <cell r="IT254">
            <v>248756.31199999998</v>
          </cell>
          <cell r="IU254">
            <v>264558.79485000006</v>
          </cell>
          <cell r="IV254">
            <v>0</v>
          </cell>
          <cell r="IW254">
            <v>0</v>
          </cell>
        </row>
        <row r="349">
          <cell r="IO349">
            <v>21.464075523511642</v>
          </cell>
          <cell r="IP349">
            <v>19.214060380227004</v>
          </cell>
          <cell r="IQ349">
            <v>18.590900467361188</v>
          </cell>
          <cell r="IR349">
            <v>18.739104679057622</v>
          </cell>
          <cell r="IT349">
            <v>18.576933109097638</v>
          </cell>
          <cell r="IU349">
            <v>18.426724209655621</v>
          </cell>
          <cell r="IV349">
            <v>0</v>
          </cell>
          <cell r="IW349">
            <v>0</v>
          </cell>
        </row>
        <row r="350">
          <cell r="IO350">
            <v>25.449699277861239</v>
          </cell>
          <cell r="IP350">
            <v>24.488969524198534</v>
          </cell>
          <cell r="IQ350">
            <v>25.072859786036361</v>
          </cell>
          <cell r="IR350">
            <v>19.014984100227448</v>
          </cell>
          <cell r="IT350">
            <v>17.551607550237804</v>
          </cell>
          <cell r="IU350">
            <v>16.244421525853355</v>
          </cell>
          <cell r="IV350">
            <v>0</v>
          </cell>
          <cell r="IW350">
            <v>0</v>
          </cell>
        </row>
        <row r="352">
          <cell r="HL352">
            <v>16.938741498827046</v>
          </cell>
          <cell r="HM352">
            <v>16.137599436104587</v>
          </cell>
          <cell r="HN352">
            <v>7.9102146992550235</v>
          </cell>
        </row>
        <row r="355">
          <cell r="IO355">
            <v>60.238266910426098</v>
          </cell>
          <cell r="IP355">
            <v>39.332317202826836</v>
          </cell>
          <cell r="IQ355">
            <v>36.417614757973077</v>
          </cell>
          <cell r="IR355">
            <v>31.963511644153765</v>
          </cell>
          <cell r="IT355">
            <v>31.671530244215884</v>
          </cell>
          <cell r="IU355">
            <v>32.470375423546898</v>
          </cell>
          <cell r="IV355">
            <v>0</v>
          </cell>
          <cell r="IW355">
            <v>0</v>
          </cell>
        </row>
        <row r="356">
          <cell r="IO356">
            <v>20.61033337387153</v>
          </cell>
          <cell r="IP356">
            <v>10.351307905696325</v>
          </cell>
          <cell r="IQ356">
            <v>6.1891517317673017</v>
          </cell>
          <cell r="IR356">
            <v>21.758267623016209</v>
          </cell>
          <cell r="IT356">
            <v>19.242919326462214</v>
          </cell>
          <cell r="IU356">
            <v>17.853770352057563</v>
          </cell>
          <cell r="IV356">
            <v>0</v>
          </cell>
          <cell r="IW356">
            <v>0</v>
          </cell>
        </row>
        <row r="358">
          <cell r="HL358">
            <v>87.956295627905419</v>
          </cell>
          <cell r="HM358">
            <v>84.057857818272126</v>
          </cell>
          <cell r="HN358">
            <v>84.746979631576664</v>
          </cell>
        </row>
        <row r="361">
          <cell r="IO361">
            <v>241.95958079123596</v>
          </cell>
          <cell r="IP361">
            <v>237.40744384982153</v>
          </cell>
          <cell r="IQ361">
            <v>190.36118834300419</v>
          </cell>
          <cell r="IR361">
            <v>178.07140595784932</v>
          </cell>
          <cell r="IT361">
            <v>179.80826353318645</v>
          </cell>
          <cell r="IU361">
            <v>200.18832675489415</v>
          </cell>
          <cell r="IV361">
            <v>0</v>
          </cell>
          <cell r="IW361">
            <v>0</v>
          </cell>
        </row>
        <row r="362">
          <cell r="IO362">
            <v>236.25351194967988</v>
          </cell>
          <cell r="IP362">
            <v>233.71315724330765</v>
          </cell>
          <cell r="IQ362">
            <v>227.99573600786459</v>
          </cell>
          <cell r="IR362">
            <v>230.49808372865135</v>
          </cell>
          <cell r="IT362">
            <v>228.40017050867718</v>
          </cell>
          <cell r="IU362">
            <v>229.44351223953041</v>
          </cell>
          <cell r="IV362">
            <v>0</v>
          </cell>
          <cell r="IW362">
            <v>0</v>
          </cell>
        </row>
        <row r="364">
          <cell r="HL364">
            <v>199.1138004304344</v>
          </cell>
          <cell r="HM364">
            <v>180.19152301058028</v>
          </cell>
          <cell r="HN364">
            <v>170.59857817591623</v>
          </cell>
        </row>
        <row r="370">
          <cell r="IO370">
            <v>1.5960033823977291</v>
          </cell>
          <cell r="IP370">
            <v>1.5927931863981124</v>
          </cell>
          <cell r="IQ370">
            <v>1.6286590082921621</v>
          </cell>
          <cell r="IR370">
            <v>1.6072150238018754</v>
          </cell>
          <cell r="IT370">
            <v>1.5892313799822315</v>
          </cell>
          <cell r="IU370">
            <v>1.5736105713038333</v>
          </cell>
          <cell r="IV370">
            <v>0</v>
          </cell>
          <cell r="IW370">
            <v>0</v>
          </cell>
        </row>
        <row r="371">
          <cell r="IO371">
            <v>2.2327151160744161</v>
          </cell>
          <cell r="IP371">
            <v>2.1096924583471059</v>
          </cell>
          <cell r="IQ371">
            <v>2.4348156763827626</v>
          </cell>
          <cell r="IR371">
            <v>2.4478139369714276</v>
          </cell>
          <cell r="IT371">
            <v>2.631500320206686</v>
          </cell>
          <cell r="IU371">
            <v>2.3522688635699076</v>
          </cell>
          <cell r="IV371">
            <v>0</v>
          </cell>
          <cell r="IW371">
            <v>0</v>
          </cell>
        </row>
        <row r="373">
          <cell r="HL373">
            <v>7.2749332153025632</v>
          </cell>
          <cell r="HM373">
            <v>0.55188778070658384</v>
          </cell>
          <cell r="HN373">
            <v>0.47885180198864591</v>
          </cell>
          <cell r="HP373">
            <v>1.161209657551121</v>
          </cell>
          <cell r="HQ373">
            <v>2.0963073012010227</v>
          </cell>
          <cell r="HR373">
            <v>2.5725381557730529</v>
          </cell>
          <cell r="HS373">
            <v>4.1243444929569728</v>
          </cell>
        </row>
        <row r="376">
          <cell r="IO376">
            <v>13.265091884615266</v>
          </cell>
          <cell r="IP376">
            <v>13.58450660703692</v>
          </cell>
          <cell r="IQ376">
            <v>14.435574428848019</v>
          </cell>
          <cell r="IR376">
            <v>20.402487735937413</v>
          </cell>
          <cell r="IT376">
            <v>22.966262646264951</v>
          </cell>
          <cell r="IU376">
            <v>25.295269455821419</v>
          </cell>
          <cell r="IV376">
            <v>0</v>
          </cell>
          <cell r="IW376">
            <v>0</v>
          </cell>
        </row>
        <row r="377">
          <cell r="IO377">
            <v>40.539018218723413</v>
          </cell>
          <cell r="IP377">
            <v>40.022343663709705</v>
          </cell>
          <cell r="IQ377">
            <v>6.7832632021571646</v>
          </cell>
          <cell r="IR377">
            <v>15.046542341621704</v>
          </cell>
          <cell r="IT377">
            <v>7.3407302471706259</v>
          </cell>
          <cell r="IU377">
            <v>1.6345912882760723</v>
          </cell>
          <cell r="IV377">
            <v>0</v>
          </cell>
          <cell r="IW377">
            <v>0</v>
          </cell>
        </row>
        <row r="379">
          <cell r="HL379">
            <v>15.017662067320547</v>
          </cell>
          <cell r="HM379">
            <v>0.83573160204453389</v>
          </cell>
          <cell r="HN379">
            <v>0.80353564742040784</v>
          </cell>
          <cell r="HP379">
            <v>1.0436414685100663</v>
          </cell>
          <cell r="HQ379">
            <v>1.8995029375215997</v>
          </cell>
          <cell r="HR379">
            <v>2.531558391024713</v>
          </cell>
          <cell r="HS379">
            <v>4.1485870979736008</v>
          </cell>
        </row>
        <row r="382">
          <cell r="IO382">
            <v>79.046479237275648</v>
          </cell>
          <cell r="IP382">
            <v>75.485185622061053</v>
          </cell>
          <cell r="IQ382">
            <v>75.553561100066261</v>
          </cell>
          <cell r="IR382">
            <v>75.328663439493951</v>
          </cell>
          <cell r="IT382">
            <v>75.37509754094151</v>
          </cell>
          <cell r="IU382">
            <v>75.321485770930565</v>
          </cell>
          <cell r="IV382">
            <v>0</v>
          </cell>
          <cell r="IW382">
            <v>0</v>
          </cell>
        </row>
        <row r="383">
          <cell r="IO383">
            <v>73.724017136500265</v>
          </cell>
          <cell r="IP383">
            <v>74.19403352804099</v>
          </cell>
          <cell r="IQ383">
            <v>74.061029274493933</v>
          </cell>
          <cell r="IR383">
            <v>75.586329448714764</v>
          </cell>
          <cell r="IT383">
            <v>73.465411997920981</v>
          </cell>
          <cell r="IU383">
            <v>73.585336524696785</v>
          </cell>
          <cell r="IV383">
            <v>0</v>
          </cell>
          <cell r="IW383">
            <v>0</v>
          </cell>
        </row>
        <row r="385">
          <cell r="HL385">
            <v>21.762229677223711</v>
          </cell>
          <cell r="HM385">
            <v>43.41350250528663</v>
          </cell>
          <cell r="HN385">
            <v>24.764415627491807</v>
          </cell>
        </row>
        <row r="388">
          <cell r="IO388">
            <v>2109.3412113499448</v>
          </cell>
          <cell r="IP388">
            <v>2027.6980366925893</v>
          </cell>
          <cell r="IQ388">
            <v>2123.6753992218346</v>
          </cell>
          <cell r="IR388">
            <v>2180.1428979142056</v>
          </cell>
          <cell r="IT388">
            <v>2095.4673088814502</v>
          </cell>
          <cell r="IU388">
            <v>2189.1244081329273</v>
          </cell>
          <cell r="IV388">
            <v>0</v>
          </cell>
          <cell r="IW388">
            <v>0</v>
          </cell>
        </row>
        <row r="389">
          <cell r="IO389">
            <v>1147.6491470107678</v>
          </cell>
          <cell r="IP389">
            <v>1199.2116302907377</v>
          </cell>
          <cell r="IQ389">
            <v>1301.4438862454363</v>
          </cell>
          <cell r="IR389">
            <v>1336.4945761818469</v>
          </cell>
          <cell r="IT389">
            <v>1247.3371864684948</v>
          </cell>
          <cell r="IU389">
            <v>1270.0080143729476</v>
          </cell>
          <cell r="IV389">
            <v>0</v>
          </cell>
          <cell r="IW389">
            <v>0</v>
          </cell>
        </row>
        <row r="394">
          <cell r="IP394">
            <v>1864.2184013621002</v>
          </cell>
          <cell r="IU394">
            <v>1923.2240923795518</v>
          </cell>
        </row>
        <row r="395">
          <cell r="IP395">
            <v>1109.4523678186922</v>
          </cell>
          <cell r="IU395">
            <v>1083.1425534184611</v>
          </cell>
        </row>
        <row r="406">
          <cell r="IO406">
            <v>207.33043022143457</v>
          </cell>
          <cell r="IP406">
            <v>198.99765697328803</v>
          </cell>
          <cell r="IQ406">
            <v>203.80922170807972</v>
          </cell>
          <cell r="IR406">
            <v>194.96730741625944</v>
          </cell>
          <cell r="IT406">
            <v>191.94563300218124</v>
          </cell>
          <cell r="IU406">
            <v>201.55691907538903</v>
          </cell>
          <cell r="IV406">
            <v>0</v>
          </cell>
          <cell r="IW406">
            <v>0</v>
          </cell>
        </row>
        <row r="407">
          <cell r="IO407">
            <v>36.577262503217668</v>
          </cell>
          <cell r="IP407">
            <v>31.133593675648132</v>
          </cell>
          <cell r="IQ407">
            <v>32.141000461333576</v>
          </cell>
          <cell r="IR407">
            <v>30.438919129142196</v>
          </cell>
          <cell r="IT407">
            <v>31.001306307948834</v>
          </cell>
          <cell r="IU407">
            <v>34.955727971331605</v>
          </cell>
          <cell r="IV407">
            <v>0</v>
          </cell>
          <cell r="IW407">
            <v>0</v>
          </cell>
        </row>
        <row r="412">
          <cell r="IO412">
            <v>88.946363460415725</v>
          </cell>
          <cell r="IP412">
            <v>92.628420934264042</v>
          </cell>
          <cell r="IQ412">
            <v>97.612236571728047</v>
          </cell>
          <cell r="IR412">
            <v>98.871798708697085</v>
          </cell>
          <cell r="IT412">
            <v>94.753772776425492</v>
          </cell>
          <cell r="IU412">
            <v>98.38099644679437</v>
          </cell>
          <cell r="IV412">
            <v>0</v>
          </cell>
          <cell r="IW412">
            <v>0</v>
          </cell>
        </row>
        <row r="413">
          <cell r="IO413">
            <v>40.288505326986929</v>
          </cell>
          <cell r="IP413">
            <v>46.841548320522804</v>
          </cell>
          <cell r="IQ413">
            <v>52.880060249959804</v>
          </cell>
          <cell r="IR413">
            <v>55.1241404917373</v>
          </cell>
          <cell r="IT413">
            <v>55.722662940831505</v>
          </cell>
          <cell r="IU413">
            <v>60.802976598613895</v>
          </cell>
          <cell r="IV413">
            <v>0</v>
          </cell>
          <cell r="IW413">
            <v>0</v>
          </cell>
        </row>
        <row r="429">
          <cell r="IQ429">
            <v>348.47133333333335</v>
          </cell>
        </row>
        <row r="430">
          <cell r="IQ430">
            <v>115.35833333333333</v>
          </cell>
        </row>
        <row r="431">
          <cell r="IQ431">
            <v>233.113</v>
          </cell>
        </row>
        <row r="435">
          <cell r="IQ435">
            <v>468.35833333333335</v>
          </cell>
        </row>
        <row r="436">
          <cell r="HP436">
            <v>314.529</v>
          </cell>
          <cell r="HQ436">
            <v>238.46699999999998</v>
          </cell>
          <cell r="IQ436">
            <v>171.5333333333333</v>
          </cell>
        </row>
        <row r="437">
          <cell r="HP437">
            <v>267.11699999999996</v>
          </cell>
          <cell r="HQ437">
            <v>285.18872999999996</v>
          </cell>
          <cell r="IQ437">
            <v>296.82500000000005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7"/>
  <sheetViews>
    <sheetView zoomScale="85" zoomScaleNormal="85" workbookViewId="0">
      <pane xSplit="2" ySplit="3" topLeftCell="D4" activePane="bottomRight" state="frozen"/>
      <selection activeCell="K1" sqref="K1:K1048576"/>
      <selection pane="topRight" activeCell="K1" sqref="K1:K1048576"/>
      <selection pane="bottomLeft" activeCell="K1" sqref="K1:K1048576"/>
      <selection pane="bottomRight" activeCell="H21" sqref="H21"/>
    </sheetView>
  </sheetViews>
  <sheetFormatPr baseColWidth="10" defaultColWidth="11.42578125" defaultRowHeight="15" x14ac:dyDescent="0.25"/>
  <cols>
    <col min="1" max="1" width="7" style="2" customWidth="1"/>
    <col min="2" max="2" width="34.28515625" style="2" bestFit="1" customWidth="1"/>
    <col min="3" max="3" width="11.42578125" style="2" hidden="1" customWidth="1"/>
    <col min="4" max="8" width="11.42578125" style="2" customWidth="1"/>
    <col min="9" max="10" width="11.42578125" style="2" hidden="1" customWidth="1"/>
    <col min="11" max="16384" width="11.42578125" style="2"/>
  </cols>
  <sheetData>
    <row r="2" spans="2:13" x14ac:dyDescent="0.25">
      <c r="K2" s="1">
        <f>H5/D4</f>
        <v>0.63097434421729481</v>
      </c>
    </row>
    <row r="3" spans="2:13" x14ac:dyDescent="0.25">
      <c r="B3" s="52"/>
      <c r="C3" s="53" t="s">
        <v>132</v>
      </c>
      <c r="D3" s="53" t="s">
        <v>133</v>
      </c>
      <c r="E3" s="53" t="s">
        <v>129</v>
      </c>
      <c r="F3" s="53" t="s">
        <v>134</v>
      </c>
      <c r="G3" s="53" t="s">
        <v>135</v>
      </c>
      <c r="H3" s="53" t="s">
        <v>136</v>
      </c>
      <c r="I3" s="53" t="s">
        <v>137</v>
      </c>
      <c r="J3" s="53" t="s">
        <v>138</v>
      </c>
    </row>
    <row r="4" spans="2:13" x14ac:dyDescent="0.25">
      <c r="B4" s="8" t="s">
        <v>34</v>
      </c>
      <c r="C4" s="19">
        <f>[1]Population!$FR$4</f>
        <v>5480.3575286655441</v>
      </c>
      <c r="D4" s="19">
        <f>[1]Population!$FU$4</f>
        <v>5518.3236802100519</v>
      </c>
      <c r="E4" s="19">
        <f>[1]Population!$FX$4</f>
        <v>5556.5528490222414</v>
      </c>
      <c r="F4" s="19">
        <f>[1]Population!$GA$4</f>
        <v>5595.0468572010077</v>
      </c>
      <c r="G4" s="19">
        <f>[1]Population!$GD$4</f>
        <v>5633.8075394681791</v>
      </c>
      <c r="H4" s="19">
        <f>[1]Population!$GG$4</f>
        <v>5672.8367432559335</v>
      </c>
      <c r="I4" s="19">
        <f>[1]Population!$GJ$4</f>
        <v>5712.1363287948643</v>
      </c>
      <c r="J4" s="19">
        <f>[1]Population!$GM$4</f>
        <v>5751.7081692026359</v>
      </c>
      <c r="K4" s="42">
        <f>H4/D4-1</f>
        <v>2.8000000000000025E-2</v>
      </c>
      <c r="L4" s="42"/>
    </row>
    <row r="5" spans="2:13" x14ac:dyDescent="0.25">
      <c r="B5" s="20" t="s">
        <v>42</v>
      </c>
      <c r="C5" s="6">
        <f>[1]Population!$FR$9</f>
        <v>3363.7791806673663</v>
      </c>
      <c r="D5" s="6">
        <f>[1]Population!$FU$9</f>
        <v>3387.0823592405668</v>
      </c>
      <c r="E5" s="6">
        <f>[1]Population!$FX$9</f>
        <v>3410.5469747281572</v>
      </c>
      <c r="F5" s="6">
        <f>[1]Population!$GA$9</f>
        <v>3434.1741455130755</v>
      </c>
      <c r="G5" s="6">
        <f>[1]Population!$GD$9</f>
        <v>3457.9649977260565</v>
      </c>
      <c r="H5" s="6">
        <f>[1]Population!$GG$9</f>
        <v>3481.9206652993066</v>
      </c>
      <c r="I5" s="6">
        <f>[1]Population!$GJ$9</f>
        <v>3506.0422900205494</v>
      </c>
      <c r="J5" s="6">
        <f>[1]Population!$GM$9</f>
        <v>3530.3310215874453</v>
      </c>
      <c r="K5" s="42">
        <f>H5/D5-1</f>
        <v>2.8000000000001135E-2</v>
      </c>
      <c r="L5" s="1"/>
      <c r="M5" s="1"/>
    </row>
    <row r="7" spans="2:13" x14ac:dyDescent="0.25">
      <c r="B7" s="52"/>
      <c r="C7" s="53" t="str">
        <f t="shared" ref="C7:F7" si="0">C3</f>
        <v>T1-22</v>
      </c>
      <c r="D7" s="53" t="str">
        <f t="shared" si="0"/>
        <v>T2-22</v>
      </c>
      <c r="E7" s="53" t="str">
        <f t="shared" si="0"/>
        <v>T3-22</v>
      </c>
      <c r="F7" s="53" t="str">
        <f t="shared" si="0"/>
        <v>T4-22</v>
      </c>
      <c r="G7" s="53" t="str">
        <f>G3</f>
        <v>T1-23</v>
      </c>
      <c r="H7" s="53" t="str">
        <f t="shared" ref="H7:J7" si="1">H3</f>
        <v>T2-23</v>
      </c>
      <c r="I7" s="53" t="str">
        <f t="shared" si="1"/>
        <v>T3-23</v>
      </c>
      <c r="J7" s="53" t="str">
        <f t="shared" si="1"/>
        <v>T4-23</v>
      </c>
    </row>
    <row r="8" spans="2:13" x14ac:dyDescent="0.25">
      <c r="B8" s="16" t="s">
        <v>35</v>
      </c>
      <c r="C8" s="6">
        <f>'[2]Vue Globale du Marché TM'!$IO$172</f>
        <v>528.01799999999992</v>
      </c>
      <c r="D8" s="6">
        <f>'[2]Vue Globale du Marché TM'!$IP$172</f>
        <v>593.36</v>
      </c>
      <c r="E8" s="6">
        <f>'[2]Vue Globale du Marché TM'!$IQ$172</f>
        <v>579.18799999999999</v>
      </c>
      <c r="F8" s="6">
        <f>'[2]Vue Globale du Marché TM'!$IR$172</f>
        <v>461.10700000000003</v>
      </c>
      <c r="G8" s="6">
        <f>'[2]Vue Globale du Marché TM'!$IT$172</f>
        <v>436.40499999999997</v>
      </c>
      <c r="H8" s="6">
        <f>'[2]Vue Globale du Marché TM'!$IU$172</f>
        <v>607.29600000000005</v>
      </c>
      <c r="I8" s="6">
        <f>'[2]Vue Globale du Marché TM'!$IV$172</f>
        <v>0</v>
      </c>
      <c r="J8" s="6">
        <f>'[2]Vue Globale du Marché TM'!$IW$172</f>
        <v>0</v>
      </c>
      <c r="K8" s="42">
        <f>H8/D8-1</f>
        <v>2.3486584872590033E-2</v>
      </c>
    </row>
    <row r="9" spans="2:13" x14ac:dyDescent="0.25">
      <c r="B9" s="16" t="s">
        <v>36</v>
      </c>
      <c r="C9" s="6">
        <f>'[2]Vue Globale du Marché TM'!$IO$173</f>
        <v>848.99800000000005</v>
      </c>
      <c r="D9" s="6">
        <f>'[2]Vue Globale du Marché TM'!$IP$173</f>
        <v>845.32999999999993</v>
      </c>
      <c r="E9" s="6">
        <f>'[2]Vue Globale du Marché TM'!$IQ$173</f>
        <v>811.42499999999995</v>
      </c>
      <c r="F9" s="6">
        <f>'[2]Vue Globale du Marché TM'!$IR$173</f>
        <v>856.923</v>
      </c>
      <c r="G9" s="6">
        <f>'[2]Vue Globale du Marché TM'!$IT$173</f>
        <v>818.83900000000017</v>
      </c>
      <c r="H9" s="6">
        <f>'[2]Vue Globale du Marché TM'!$IU$173</f>
        <v>802.77600000000007</v>
      </c>
      <c r="I9" s="6">
        <f>'[2]Vue Globale du Marché TM'!$IV$173</f>
        <v>0</v>
      </c>
      <c r="J9" s="6">
        <f>'[2]Vue Globale du Marché TM'!$IW$173</f>
        <v>0</v>
      </c>
      <c r="K9" s="42">
        <f>H9/D9-1</f>
        <v>-5.0340103864762731E-2</v>
      </c>
    </row>
    <row r="11" spans="2:13" x14ac:dyDescent="0.25">
      <c r="B11" s="52"/>
      <c r="C11" s="53" t="str">
        <f t="shared" ref="C11:F11" si="2">C3</f>
        <v>T1-22</v>
      </c>
      <c r="D11" s="53" t="str">
        <f t="shared" si="2"/>
        <v>T2-22</v>
      </c>
      <c r="E11" s="53" t="str">
        <f t="shared" si="2"/>
        <v>T3-22</v>
      </c>
      <c r="F11" s="53" t="str">
        <f t="shared" si="2"/>
        <v>T4-22</v>
      </c>
      <c r="G11" s="53" t="str">
        <f>G3</f>
        <v>T1-23</v>
      </c>
      <c r="H11" s="53" t="str">
        <f t="shared" ref="H11:J11" si="3">H3</f>
        <v>T2-23</v>
      </c>
      <c r="I11" s="53" t="str">
        <f t="shared" si="3"/>
        <v>T3-23</v>
      </c>
      <c r="J11" s="53" t="str">
        <f t="shared" si="3"/>
        <v>T4-23</v>
      </c>
    </row>
    <row r="12" spans="2:13" x14ac:dyDescent="0.25">
      <c r="B12" s="4" t="s">
        <v>37</v>
      </c>
      <c r="C12" s="19">
        <f>'[2]Vue Globale du Marché TM'!$IO$15</f>
        <v>5558.6581681193729</v>
      </c>
      <c r="D12" s="19">
        <f>'[2]Vue Globale du Marché TM'!$IP$15</f>
        <v>5748.3180000000002</v>
      </c>
      <c r="E12" s="19">
        <f>'[2]Vue Globale du Marché TM'!$IQ$15</f>
        <v>5714.7349999999997</v>
      </c>
      <c r="F12" s="19">
        <f>'[2]Vue Globale du Marché TM'!$IR$15</f>
        <v>5650.4220000000005</v>
      </c>
      <c r="G12" s="19">
        <f>'[2]Vue Globale du Marché TM'!$IT$15</f>
        <v>5608.0823024314905</v>
      </c>
      <c r="H12" s="19">
        <f>'[2]Vue Globale du Marché TM'!$IU$15</f>
        <v>5679.308</v>
      </c>
      <c r="I12" s="19">
        <f>'[2]Vue Globale du Marché TM'!$IV$15</f>
        <v>0</v>
      </c>
      <c r="J12" s="19">
        <f>'[2]Vue Globale du Marché TM'!$IW$15</f>
        <v>0</v>
      </c>
      <c r="K12" s="42">
        <f>H12/D12-1</f>
        <v>-1.2005250927314748E-2</v>
      </c>
      <c r="L12" s="42">
        <f>H12/G12-1</f>
        <v>1.2700544272973291E-2</v>
      </c>
      <c r="M12" s="42"/>
    </row>
    <row r="13" spans="2:13" x14ac:dyDescent="0.25">
      <c r="B13" s="14" t="s">
        <v>6</v>
      </c>
      <c r="C13" s="6">
        <f>'[2]Vue Globale du Marché TM'!$IO$17</f>
        <v>5520.6083000788403</v>
      </c>
      <c r="D13" s="6">
        <f>'[2]Vue Globale du Marché TM'!$IP$17</f>
        <v>5708.1389120589665</v>
      </c>
      <c r="E13" s="6">
        <f>'[2]Vue Globale du Marché TM'!$IQ$17</f>
        <v>5674.1631356085963</v>
      </c>
      <c r="F13" s="6">
        <f>'[2]Vue Globale du Marché TM'!$IR$17</f>
        <v>5609.8046605166137</v>
      </c>
      <c r="G13" s="6">
        <f>'[2]Vue Globale du Marché TM'!$IT$17</f>
        <v>5567.8040000000001</v>
      </c>
      <c r="H13" s="6">
        <f>'[2]Vue Globale du Marché TM'!$IU$17</f>
        <v>5638.0241701078157</v>
      </c>
      <c r="I13" s="6">
        <f>'[2]Vue Globale du Marché TM'!$IV$17</f>
        <v>0</v>
      </c>
      <c r="J13" s="6">
        <f>'[2]Vue Globale du Marché TM'!$IW$17</f>
        <v>0</v>
      </c>
      <c r="K13" s="42">
        <f>H13/D13-1</f>
        <v>-1.2283292861536177E-2</v>
      </c>
    </row>
    <row r="14" spans="2:13" x14ac:dyDescent="0.25">
      <c r="B14" s="14" t="s">
        <v>5</v>
      </c>
      <c r="C14" s="6">
        <f>'[2]Vue Globale du Marché TM'!$IO$18</f>
        <v>38.049868040533276</v>
      </c>
      <c r="D14" s="6">
        <f>'[2]Vue Globale du Marché TM'!$IP$18</f>
        <v>40.179087941034297</v>
      </c>
      <c r="E14" s="6">
        <f>'[2]Vue Globale du Marché TM'!$IQ$18</f>
        <v>40.571864391403395</v>
      </c>
      <c r="F14" s="6">
        <f>'[2]Vue Globale du Marché TM'!$IR$18</f>
        <v>40.617339483386488</v>
      </c>
      <c r="G14" s="6">
        <f>'[2]Vue Globale du Marché TM'!$IT$18</f>
        <v>40.278302431490609</v>
      </c>
      <c r="H14" s="6">
        <f>'[2]Vue Globale du Marché TM'!$IU$18</f>
        <v>41.283829892184301</v>
      </c>
      <c r="I14" s="6">
        <f>'[2]Vue Globale du Marché TM'!$IV$18</f>
        <v>0</v>
      </c>
      <c r="J14" s="6">
        <f>'[2]Vue Globale du Marché TM'!$IW$18</f>
        <v>0</v>
      </c>
      <c r="K14" s="42">
        <f>H14/D14-1</f>
        <v>2.749544620752209E-2</v>
      </c>
    </row>
    <row r="16" spans="2:13" x14ac:dyDescent="0.25">
      <c r="B16" s="13" t="s">
        <v>38</v>
      </c>
      <c r="C16" s="15">
        <f t="shared" ref="C16:F16" si="4">C12/C4</f>
        <v>1.0142875057045584</v>
      </c>
      <c r="D16" s="15">
        <f t="shared" si="4"/>
        <v>1.0416782945543335</v>
      </c>
      <c r="E16" s="15">
        <f t="shared" si="4"/>
        <v>1.0284676768629299</v>
      </c>
      <c r="F16" s="15">
        <f t="shared" si="4"/>
        <v>1.0098971723047723</v>
      </c>
      <c r="G16" s="15">
        <f t="shared" ref="G16:J16" si="5">G12/G4</f>
        <v>0.99543377425365209</v>
      </c>
      <c r="H16" s="15">
        <f t="shared" si="5"/>
        <v>1.0011407443994857</v>
      </c>
      <c r="I16" s="15">
        <f t="shared" si="5"/>
        <v>0</v>
      </c>
      <c r="J16" s="15">
        <f t="shared" si="5"/>
        <v>0</v>
      </c>
    </row>
    <row r="17" spans="2:12" x14ac:dyDescent="0.25">
      <c r="B17" s="22" t="s">
        <v>40</v>
      </c>
      <c r="C17" s="12">
        <f t="shared" ref="C17:F17" si="6">C12/C5</f>
        <v>1.6525038861250541</v>
      </c>
      <c r="D17" s="12">
        <f t="shared" si="6"/>
        <v>1.6971296798607687</v>
      </c>
      <c r="E17" s="12">
        <f t="shared" si="6"/>
        <v>1.675606593999633</v>
      </c>
      <c r="F17" s="12">
        <f t="shared" si="6"/>
        <v>1.6453510394580795</v>
      </c>
      <c r="G17" s="12">
        <f t="shared" ref="G17:J17" si="7">G12/G5</f>
        <v>1.6217868908792721</v>
      </c>
      <c r="H17" s="12">
        <f t="shared" si="7"/>
        <v>1.6310848367683315</v>
      </c>
      <c r="I17" s="12">
        <f t="shared" si="7"/>
        <v>0</v>
      </c>
      <c r="J17" s="12">
        <f t="shared" si="7"/>
        <v>0</v>
      </c>
    </row>
    <row r="18" spans="2:12" x14ac:dyDescent="0.25">
      <c r="B18" s="22"/>
      <c r="C18" s="12"/>
      <c r="D18" s="12"/>
      <c r="E18" s="12"/>
      <c r="F18" s="12"/>
      <c r="G18" s="12"/>
      <c r="H18" s="12"/>
      <c r="I18" s="12"/>
      <c r="J18" s="12"/>
    </row>
    <row r="19" spans="2:12" x14ac:dyDescent="0.25">
      <c r="B19" s="22" t="s">
        <v>41</v>
      </c>
      <c r="C19" s="12"/>
      <c r="D19" s="12"/>
      <c r="E19" s="12"/>
      <c r="F19" s="12"/>
      <c r="G19" s="12"/>
      <c r="H19" s="12"/>
      <c r="I19" s="12"/>
      <c r="J19" s="12"/>
    </row>
    <row r="20" spans="2:12" x14ac:dyDescent="0.25">
      <c r="B20" s="14" t="s">
        <v>6</v>
      </c>
      <c r="C20" s="12">
        <f>C13/C$12</f>
        <v>0.99315484656733155</v>
      </c>
      <c r="D20" s="12">
        <f t="shared" ref="D20:J20" si="8">D13/D$12</f>
        <v>0.9930102878892515</v>
      </c>
      <c r="E20" s="12">
        <f t="shared" si="8"/>
        <v>0.99290048193111258</v>
      </c>
      <c r="F20" s="12">
        <f t="shared" si="8"/>
        <v>0.99281162725839123</v>
      </c>
      <c r="G20" s="12">
        <f t="shared" si="8"/>
        <v>0.99281781181884099</v>
      </c>
      <c r="H20" s="12">
        <f t="shared" si="8"/>
        <v>0.99273083447980204</v>
      </c>
      <c r="I20" s="12" t="e">
        <f t="shared" si="8"/>
        <v>#DIV/0!</v>
      </c>
      <c r="J20" s="12" t="e">
        <f t="shared" si="8"/>
        <v>#DIV/0!</v>
      </c>
    </row>
    <row r="21" spans="2:12" x14ac:dyDescent="0.25">
      <c r="B21" s="14" t="s">
        <v>5</v>
      </c>
      <c r="C21" s="12">
        <f>C14/C$12</f>
        <v>6.8451534326685283E-3</v>
      </c>
      <c r="D21" s="12">
        <f t="shared" ref="D21:J21" si="9">D14/D$12</f>
        <v>6.9897121107486216E-3</v>
      </c>
      <c r="E21" s="12">
        <f t="shared" si="9"/>
        <v>7.0995180688874279E-3</v>
      </c>
      <c r="F21" s="12">
        <f t="shared" si="9"/>
        <v>7.1883727416087659E-3</v>
      </c>
      <c r="G21" s="12">
        <f t="shared" si="9"/>
        <v>7.1821881811590365E-3</v>
      </c>
      <c r="H21" s="12">
        <f t="shared" si="9"/>
        <v>7.2691655201979361E-3</v>
      </c>
      <c r="I21" s="12" t="e">
        <f t="shared" si="9"/>
        <v>#DIV/0!</v>
      </c>
      <c r="J21" s="12" t="e">
        <f t="shared" si="9"/>
        <v>#DIV/0!</v>
      </c>
    </row>
    <row r="22" spans="2:12" x14ac:dyDescent="0.25">
      <c r="B22" s="7"/>
      <c r="C22" s="3"/>
      <c r="D22" s="3"/>
      <c r="E22" s="3"/>
      <c r="F22" s="3"/>
      <c r="G22" s="3"/>
      <c r="H22" s="3"/>
      <c r="I22" s="3"/>
      <c r="J22" s="3"/>
    </row>
    <row r="23" spans="2:12" x14ac:dyDescent="0.25">
      <c r="B23" s="52"/>
      <c r="C23" s="53" t="str">
        <f t="shared" ref="C23:F23" si="10">C11</f>
        <v>T1-22</v>
      </c>
      <c r="D23" s="53" t="str">
        <f t="shared" si="10"/>
        <v>T2-22</v>
      </c>
      <c r="E23" s="53" t="str">
        <f t="shared" si="10"/>
        <v>T3-22</v>
      </c>
      <c r="F23" s="53" t="str">
        <f t="shared" si="10"/>
        <v>T4-22</v>
      </c>
      <c r="G23" s="53" t="str">
        <f>G3</f>
        <v>T1-23</v>
      </c>
      <c r="H23" s="53" t="str">
        <f t="shared" ref="H23:J23" si="11">H3</f>
        <v>T2-23</v>
      </c>
      <c r="I23" s="53" t="str">
        <f t="shared" si="11"/>
        <v>T3-23</v>
      </c>
      <c r="J23" s="53" t="str">
        <f t="shared" si="11"/>
        <v>T4-23</v>
      </c>
    </row>
    <row r="24" spans="2:12" x14ac:dyDescent="0.25">
      <c r="B24" s="8" t="s">
        <v>39</v>
      </c>
      <c r="C24" s="104">
        <f>'[2]Marché Par Opérateur TM'!$IO$57</f>
        <v>5558.6581681193729</v>
      </c>
      <c r="D24" s="104">
        <f>'[2]Marché Par Opérateur TM'!$IP$57</f>
        <v>5748.3180000000002</v>
      </c>
      <c r="E24" s="104">
        <f>'[2]Marché Par Opérateur TM'!$IQ$57</f>
        <v>5714.7349999999997</v>
      </c>
      <c r="F24" s="104">
        <f>'[2]Marché Par Opérateur TM'!$IR$57</f>
        <v>5650.4220000000005</v>
      </c>
      <c r="G24" s="104">
        <f>'[2]Marché Par Opérateur TM'!$IT$57</f>
        <v>5608.0823024314905</v>
      </c>
      <c r="H24" s="104">
        <f>'[2]Marché Par Opérateur TM'!$IU$57</f>
        <v>5679.308</v>
      </c>
      <c r="I24" s="104">
        <f>'[2]Marché Par Opérateur TM'!$IV$57</f>
        <v>0</v>
      </c>
      <c r="J24" s="104">
        <f>'[2]Marché Par Opérateur TM'!$IW$57</f>
        <v>0</v>
      </c>
      <c r="K24" s="42">
        <f>H24/D24-1</f>
        <v>-1.2005250927314748E-2</v>
      </c>
    </row>
    <row r="25" spans="2:12" x14ac:dyDescent="0.25">
      <c r="B25" s="14" t="s">
        <v>0</v>
      </c>
      <c r="C25" s="6">
        <f>'[2]Marché Par Opérateur TM'!$IO$58</f>
        <v>3251.4371681193734</v>
      </c>
      <c r="D25" s="6">
        <f>'[2]Marché Par Opérateur TM'!$IP$58</f>
        <v>3462.1190000000001</v>
      </c>
      <c r="E25" s="6">
        <f>'[2]Marché Par Opérateur TM'!$IQ$58</f>
        <v>3492.248</v>
      </c>
      <c r="F25" s="6">
        <f>'[2]Marché Par Opérateur TM'!$IR$58</f>
        <v>3478.3180000000002</v>
      </c>
      <c r="G25" s="6">
        <f>'[2]Marché Par Opérateur TM'!$IT$58</f>
        <v>3478.5733024314904</v>
      </c>
      <c r="H25" s="6">
        <f>'[2]Marché Par Opérateur TM'!$IU$58</f>
        <v>3518.6019999999999</v>
      </c>
      <c r="I25" s="6">
        <f>'[2]Marché Par Opérateur TM'!$IV$58</f>
        <v>0</v>
      </c>
      <c r="J25" s="6">
        <f>'[2]Marché Par Opérateur TM'!$IW$58</f>
        <v>0</v>
      </c>
      <c r="K25" s="42">
        <f>H25/D25-1</f>
        <v>1.6314574975614615E-2</v>
      </c>
      <c r="L25" s="51"/>
    </row>
    <row r="26" spans="2:12" x14ac:dyDescent="0.25">
      <c r="B26" s="14" t="s">
        <v>7</v>
      </c>
      <c r="C26" s="6">
        <f>'[2]Marché Par Opérateur TM'!$IO$59</f>
        <v>2307.221</v>
      </c>
      <c r="D26" s="6">
        <f>'[2]Marché Par Opérateur TM'!$IP$59</f>
        <v>2286.1990000000001</v>
      </c>
      <c r="E26" s="6">
        <f>'[2]Marché Par Opérateur TM'!$IQ$59</f>
        <v>2222.4869999999996</v>
      </c>
      <c r="F26" s="6">
        <f>'[2]Marché Par Opérateur TM'!$IR$59</f>
        <v>2172.1039999999998</v>
      </c>
      <c r="G26" s="6">
        <f>'[2]Marché Par Opérateur TM'!$IT$59</f>
        <v>2129.509</v>
      </c>
      <c r="H26" s="6">
        <f>'[2]Marché Par Opérateur TM'!$IU$59</f>
        <v>2160.7060000000001</v>
      </c>
      <c r="I26" s="6">
        <f>'[2]Marché Par Opérateur TM'!$IV$59</f>
        <v>0</v>
      </c>
      <c r="J26" s="6">
        <f>'[2]Marché Par Opérateur TM'!$IW$59</f>
        <v>0</v>
      </c>
      <c r="K26" s="42">
        <f>H26/D26-1</f>
        <v>-5.4891547061301282E-2</v>
      </c>
      <c r="L26" s="51"/>
    </row>
    <row r="27" spans="2:12" hidden="1" x14ac:dyDescent="0.25">
      <c r="B27" s="14" t="s">
        <v>8</v>
      </c>
      <c r="C27" s="6"/>
      <c r="D27" s="6"/>
      <c r="E27" s="6"/>
      <c r="F27" s="6"/>
      <c r="G27" s="6"/>
      <c r="H27" s="6"/>
      <c r="I27" s="6"/>
      <c r="J27" s="6"/>
      <c r="K27" s="42" t="e">
        <f>E27/#REF!-1</f>
        <v>#REF!</v>
      </c>
      <c r="L27" s="51"/>
    </row>
    <row r="28" spans="2:12" x14ac:dyDescent="0.25">
      <c r="B28" s="14" t="s">
        <v>9</v>
      </c>
      <c r="C28" s="98"/>
      <c r="D28" s="98"/>
      <c r="E28" s="98"/>
      <c r="F28" s="98"/>
      <c r="G28" s="98"/>
      <c r="H28" s="98"/>
      <c r="I28" s="98"/>
      <c r="J28" s="98"/>
      <c r="K28" s="42"/>
      <c r="L28" s="51"/>
    </row>
    <row r="30" spans="2:12" x14ac:dyDescent="0.25">
      <c r="B30" s="52"/>
      <c r="C30" s="53" t="str">
        <f t="shared" ref="C30:F30" si="12">C23</f>
        <v>T1-22</v>
      </c>
      <c r="D30" s="53" t="str">
        <f t="shared" si="12"/>
        <v>T2-22</v>
      </c>
      <c r="E30" s="53" t="str">
        <f t="shared" si="12"/>
        <v>T3-22</v>
      </c>
      <c r="F30" s="53" t="str">
        <f t="shared" si="12"/>
        <v>T4-22</v>
      </c>
      <c r="G30" s="53" t="str">
        <f>G3</f>
        <v>T1-23</v>
      </c>
      <c r="H30" s="53" t="str">
        <f t="shared" ref="H30:J30" si="13">H3</f>
        <v>T2-23</v>
      </c>
      <c r="I30" s="53" t="str">
        <f t="shared" si="13"/>
        <v>T3-23</v>
      </c>
      <c r="J30" s="53" t="str">
        <f t="shared" si="13"/>
        <v>T4-23</v>
      </c>
    </row>
    <row r="31" spans="2:12" x14ac:dyDescent="0.25">
      <c r="B31" s="8" t="s">
        <v>10</v>
      </c>
      <c r="C31" s="8"/>
      <c r="D31" s="8"/>
      <c r="E31" s="8"/>
      <c r="F31" s="8"/>
      <c r="G31" s="8"/>
      <c r="H31" s="8"/>
      <c r="I31" s="8"/>
      <c r="J31" s="8"/>
    </row>
    <row r="32" spans="2:12" x14ac:dyDescent="0.25">
      <c r="B32" s="14" t="s">
        <v>0</v>
      </c>
      <c r="C32" s="12">
        <f>C25/C$24</f>
        <v>0.58493202312158232</v>
      </c>
      <c r="D32" s="12">
        <f t="shared" ref="D32:G32" si="14">D25/D$24</f>
        <v>0.60228383328827673</v>
      </c>
      <c r="E32" s="12">
        <f t="shared" si="14"/>
        <v>0.61109535262789971</v>
      </c>
      <c r="F32" s="12">
        <f t="shared" si="14"/>
        <v>0.61558552617839868</v>
      </c>
      <c r="G32" s="12">
        <f t="shared" si="14"/>
        <v>0.62027857560565558</v>
      </c>
      <c r="H32" s="12">
        <f t="shared" ref="H32:J32" si="15">H25/H$24</f>
        <v>0.61954766320122101</v>
      </c>
      <c r="I32" s="12" t="e">
        <f t="shared" si="15"/>
        <v>#DIV/0!</v>
      </c>
      <c r="J32" s="12" t="e">
        <f t="shared" si="15"/>
        <v>#DIV/0!</v>
      </c>
    </row>
    <row r="33" spans="2:10" x14ac:dyDescent="0.25">
      <c r="B33" s="14" t="s">
        <v>7</v>
      </c>
      <c r="C33" s="12">
        <f>C26/C$24</f>
        <v>0.41506797687841779</v>
      </c>
      <c r="D33" s="12">
        <f t="shared" ref="D33:H33" si="16">D26/D$24</f>
        <v>0.39771616671172333</v>
      </c>
      <c r="E33" s="12">
        <f t="shared" si="16"/>
        <v>0.38890464737210034</v>
      </c>
      <c r="F33" s="12">
        <f t="shared" si="16"/>
        <v>0.38441447382160121</v>
      </c>
      <c r="G33" s="12">
        <f t="shared" si="16"/>
        <v>0.37972142439434436</v>
      </c>
      <c r="H33" s="12">
        <f t="shared" si="16"/>
        <v>0.38045233679877904</v>
      </c>
      <c r="I33" s="12" t="e">
        <f t="shared" ref="I33:J33" si="17">I26/I$25</f>
        <v>#DIV/0!</v>
      </c>
      <c r="J33" s="12" t="e">
        <f t="shared" si="17"/>
        <v>#DIV/0!</v>
      </c>
    </row>
    <row r="34" spans="2:10" hidden="1" x14ac:dyDescent="0.25">
      <c r="B34" s="14" t="s">
        <v>8</v>
      </c>
      <c r="C34" s="12">
        <f t="shared" ref="C34" si="18">C27/C26</f>
        <v>0</v>
      </c>
      <c r="D34" s="12">
        <f>'[2]Marché Par Opérateur TM'!HL66</f>
        <v>0</v>
      </c>
      <c r="E34" s="18">
        <f>'[2]Marché Par Opérateur TM'!HM66</f>
        <v>0</v>
      </c>
      <c r="F34" s="18">
        <f>'[2]Marché Par Opérateur TM'!HN66</f>
        <v>0</v>
      </c>
      <c r="G34" s="18">
        <v>0</v>
      </c>
      <c r="H34" s="18">
        <v>0</v>
      </c>
      <c r="I34" s="18">
        <v>0</v>
      </c>
      <c r="J34" s="18">
        <v>0</v>
      </c>
    </row>
    <row r="35" spans="2:10" x14ac:dyDescent="0.25">
      <c r="B35" s="14" t="s">
        <v>9</v>
      </c>
      <c r="C35" s="12"/>
      <c r="D35" s="12"/>
      <c r="E35" s="18"/>
      <c r="F35" s="18"/>
      <c r="G35" s="18"/>
      <c r="H35" s="18"/>
      <c r="I35" s="18"/>
      <c r="J35" s="18"/>
    </row>
    <row r="50" spans="2:12" x14ac:dyDescent="0.25">
      <c r="B50" s="52"/>
      <c r="C50" s="53" t="str">
        <f>C30</f>
        <v>T1-22</v>
      </c>
      <c r="D50" s="53" t="str">
        <f t="shared" ref="D50:J50" si="19">D30</f>
        <v>T2-22</v>
      </c>
      <c r="E50" s="53" t="str">
        <f t="shared" si="19"/>
        <v>T3-22</v>
      </c>
      <c r="F50" s="53" t="str">
        <f t="shared" si="19"/>
        <v>T4-22</v>
      </c>
      <c r="G50" s="53" t="str">
        <f t="shared" si="19"/>
        <v>T1-23</v>
      </c>
      <c r="H50" s="53" t="str">
        <f t="shared" si="19"/>
        <v>T2-23</v>
      </c>
      <c r="I50" s="53" t="str">
        <f t="shared" si="19"/>
        <v>T3-23</v>
      </c>
      <c r="J50" s="53" t="str">
        <f t="shared" si="19"/>
        <v>T4-23</v>
      </c>
    </row>
    <row r="51" spans="2:12" x14ac:dyDescent="0.25">
      <c r="B51" s="8" t="s">
        <v>99</v>
      </c>
      <c r="C51" s="4">
        <f>'[2]Marché Par Opérateur TM'!$IQ$429</f>
        <v>348.47133333333335</v>
      </c>
      <c r="D51" s="4">
        <f>'[2]Marché Par Opérateur TM'!$IQ$429</f>
        <v>348.47133333333335</v>
      </c>
      <c r="E51" s="4">
        <f>'[2]Marché Par Opérateur TM'!$IQ$429</f>
        <v>348.47133333333335</v>
      </c>
      <c r="F51" s="4">
        <f>'[2]Marché Par Opérateur TM'!$IQ$429</f>
        <v>348.47133333333335</v>
      </c>
      <c r="G51" s="4">
        <f>'[2]Marché Par Opérateur TM'!$IQ$429</f>
        <v>348.47133333333335</v>
      </c>
      <c r="H51" s="4">
        <f>'[2]Marché Par Opérateur TM'!$IQ$429</f>
        <v>348.47133333333335</v>
      </c>
      <c r="I51" s="4">
        <f>'[2]Marché Par Opérateur TM'!$IQ$429</f>
        <v>348.47133333333335</v>
      </c>
      <c r="J51" s="4">
        <f>'[2]Marché Par Opérateur TM'!$IQ$429</f>
        <v>348.47133333333335</v>
      </c>
    </row>
    <row r="52" spans="2:12" x14ac:dyDescent="0.25">
      <c r="B52" s="14" t="s">
        <v>0</v>
      </c>
      <c r="C52" s="6">
        <f>'[2]Marché Par Opérateur TM'!$IQ$430</f>
        <v>115.35833333333333</v>
      </c>
      <c r="D52" s="6">
        <f>'[2]Marché Par Opérateur TM'!$IQ$430</f>
        <v>115.35833333333333</v>
      </c>
      <c r="E52" s="6">
        <f>'[2]Marché Par Opérateur TM'!$IQ$430</f>
        <v>115.35833333333333</v>
      </c>
      <c r="F52" s="6">
        <f>'[2]Marché Par Opérateur TM'!$IQ$430</f>
        <v>115.35833333333333</v>
      </c>
      <c r="G52" s="6">
        <f>'[2]Marché Par Opérateur TM'!$IQ$430</f>
        <v>115.35833333333333</v>
      </c>
      <c r="H52" s="6">
        <f>'[2]Marché Par Opérateur TM'!$IQ$430</f>
        <v>115.35833333333333</v>
      </c>
      <c r="I52" s="6">
        <f>'[2]Marché Par Opérateur TM'!$IQ$430</f>
        <v>115.35833333333333</v>
      </c>
      <c r="J52" s="6">
        <f>'[2]Marché Par Opérateur TM'!$IQ$430</f>
        <v>115.35833333333333</v>
      </c>
      <c r="K52" s="42"/>
    </row>
    <row r="53" spans="2:12" x14ac:dyDescent="0.25">
      <c r="B53" s="14" t="s">
        <v>7</v>
      </c>
      <c r="C53" s="6">
        <f>'[2]Marché Par Opérateur TM'!$IQ$431</f>
        <v>233.113</v>
      </c>
      <c r="D53" s="6">
        <f>'[2]Marché Par Opérateur TM'!$IQ$431</f>
        <v>233.113</v>
      </c>
      <c r="E53" s="6">
        <f>'[2]Marché Par Opérateur TM'!$IQ$431</f>
        <v>233.113</v>
      </c>
      <c r="F53" s="6">
        <f>'[2]Marché Par Opérateur TM'!$IQ$431</f>
        <v>233.113</v>
      </c>
      <c r="G53" s="6">
        <f>'[2]Marché Par Opérateur TM'!$IQ$431</f>
        <v>233.113</v>
      </c>
      <c r="H53" s="6">
        <f>'[2]Marché Par Opérateur TM'!$IQ$431</f>
        <v>233.113</v>
      </c>
      <c r="I53" s="6">
        <f>'[2]Marché Par Opérateur TM'!$IQ$431</f>
        <v>233.113</v>
      </c>
      <c r="J53" s="6">
        <f>'[2]Marché Par Opérateur TM'!$IQ$431</f>
        <v>233.113</v>
      </c>
      <c r="K53" s="42"/>
    </row>
    <row r="54" spans="2:12" x14ac:dyDescent="0.25">
      <c r="B54" s="14" t="s">
        <v>8</v>
      </c>
      <c r="C54" s="6"/>
      <c r="D54" s="6"/>
      <c r="E54" s="6"/>
      <c r="F54" s="6"/>
      <c r="G54" s="6"/>
      <c r="H54" s="6"/>
      <c r="I54" s="6"/>
      <c r="J54" s="6"/>
      <c r="K54" s="42"/>
    </row>
    <row r="55" spans="2:12" x14ac:dyDescent="0.25">
      <c r="B55" s="14" t="s">
        <v>9</v>
      </c>
      <c r="C55" s="6"/>
      <c r="D55" s="6"/>
      <c r="E55" s="6"/>
      <c r="F55" s="6"/>
      <c r="G55" s="6"/>
      <c r="H55" s="6"/>
      <c r="I55" s="6"/>
      <c r="J55" s="6"/>
      <c r="K55" s="42"/>
    </row>
    <row r="57" spans="2:12" x14ac:dyDescent="0.25">
      <c r="B57" s="8" t="s">
        <v>36</v>
      </c>
      <c r="C57" s="9">
        <f>'[2]Marché Par Opérateur TM'!$IQ$435</f>
        <v>468.35833333333335</v>
      </c>
      <c r="D57" s="9">
        <f>'[2]Marché Par Opérateur TM'!$IQ$435</f>
        <v>468.35833333333335</v>
      </c>
      <c r="E57" s="9">
        <f>'[2]Marché Par Opérateur TM'!$IQ$435</f>
        <v>468.35833333333335</v>
      </c>
      <c r="F57" s="9">
        <f>'[2]Marché Par Opérateur TM'!$IQ$435</f>
        <v>468.35833333333335</v>
      </c>
      <c r="G57" s="9">
        <f>'[2]Marché Par Opérateur TM'!$IQ$435</f>
        <v>468.35833333333335</v>
      </c>
      <c r="H57" s="9">
        <f>'[2]Marché Par Opérateur TM'!$IQ$435</f>
        <v>468.35833333333335</v>
      </c>
      <c r="I57" s="9">
        <f>'[2]Marché Par Opérateur TM'!$IQ$435</f>
        <v>468.35833333333335</v>
      </c>
      <c r="J57" s="9">
        <f>'[2]Marché Par Opérateur TM'!$IQ$435</f>
        <v>468.35833333333335</v>
      </c>
    </row>
    <row r="58" spans="2:12" x14ac:dyDescent="0.25">
      <c r="B58" s="14" t="s">
        <v>0</v>
      </c>
      <c r="C58" s="6">
        <f>'[2]Marché Par Opérateur TM'!$IQ$436</f>
        <v>171.5333333333333</v>
      </c>
      <c r="D58" s="6">
        <f>'[2]Marché Par Opérateur TM'!$IQ$436</f>
        <v>171.5333333333333</v>
      </c>
      <c r="E58" s="6">
        <f>'[2]Marché Par Opérateur TM'!$IQ$436</f>
        <v>171.5333333333333</v>
      </c>
      <c r="F58" s="6">
        <f>'[2]Marché Par Opérateur TM'!$IQ$436</f>
        <v>171.5333333333333</v>
      </c>
      <c r="G58" s="6">
        <f>'[2]Marché Par Opérateur TM'!$IQ$436</f>
        <v>171.5333333333333</v>
      </c>
      <c r="H58" s="6">
        <f>'[2]Marché Par Opérateur TM'!$IQ$436</f>
        <v>171.5333333333333</v>
      </c>
      <c r="I58" s="6">
        <f>'[2]Marché Par Opérateur TM'!$IQ$436</f>
        <v>171.5333333333333</v>
      </c>
      <c r="J58" s="6">
        <f>'[2]Marché Par Opérateur TM'!$IQ$436</f>
        <v>171.5333333333333</v>
      </c>
      <c r="K58" s="42">
        <f>'[2]Marché Par Opérateur TM'!HP436</f>
        <v>314.529</v>
      </c>
      <c r="L58" s="6">
        <f>'[2]Marché Par Opérateur TM'!HQ436</f>
        <v>238.46699999999998</v>
      </c>
    </row>
    <row r="59" spans="2:12" x14ac:dyDescent="0.25">
      <c r="B59" s="14" t="s">
        <v>7</v>
      </c>
      <c r="C59" s="6">
        <f>'[2]Marché Par Opérateur TM'!$IQ$437</f>
        <v>296.82500000000005</v>
      </c>
      <c r="D59" s="6">
        <f>'[2]Marché Par Opérateur TM'!$IQ$437</f>
        <v>296.82500000000005</v>
      </c>
      <c r="E59" s="6">
        <f>'[2]Marché Par Opérateur TM'!$IQ$437</f>
        <v>296.82500000000005</v>
      </c>
      <c r="F59" s="6">
        <f>'[2]Marché Par Opérateur TM'!$IQ$437</f>
        <v>296.82500000000005</v>
      </c>
      <c r="G59" s="6">
        <f>'[2]Marché Par Opérateur TM'!$IQ$437</f>
        <v>296.82500000000005</v>
      </c>
      <c r="H59" s="6">
        <f>'[2]Marché Par Opérateur TM'!$IQ$437</f>
        <v>296.82500000000005</v>
      </c>
      <c r="I59" s="6">
        <f>'[2]Marché Par Opérateur TM'!$IQ$437</f>
        <v>296.82500000000005</v>
      </c>
      <c r="J59" s="6">
        <f>'[2]Marché Par Opérateur TM'!$IQ$437</f>
        <v>296.82500000000005</v>
      </c>
      <c r="K59" s="42">
        <f>'[2]Marché Par Opérateur TM'!HP437</f>
        <v>267.11699999999996</v>
      </c>
      <c r="L59" s="6">
        <f>'[2]Marché Par Opérateur TM'!HQ437</f>
        <v>285.18872999999996</v>
      </c>
    </row>
    <row r="60" spans="2:12" x14ac:dyDescent="0.25">
      <c r="B60" s="14" t="s">
        <v>8</v>
      </c>
      <c r="C60" s="6"/>
      <c r="D60" s="6"/>
      <c r="E60" s="6"/>
      <c r="F60" s="6"/>
      <c r="G60" s="6"/>
      <c r="H60" s="6"/>
      <c r="I60" s="6"/>
      <c r="J60" s="6"/>
      <c r="K60" s="42"/>
    </row>
    <row r="61" spans="2:12" x14ac:dyDescent="0.25">
      <c r="B61" s="14" t="s">
        <v>9</v>
      </c>
      <c r="C61" s="6"/>
      <c r="D61" s="6"/>
      <c r="E61" s="6"/>
      <c r="F61" s="6"/>
      <c r="G61" s="6"/>
      <c r="H61" s="6"/>
      <c r="I61" s="6"/>
      <c r="J61" s="6"/>
      <c r="K61" s="42"/>
    </row>
    <row r="63" spans="2:12" x14ac:dyDescent="0.25">
      <c r="B63" s="5" t="s">
        <v>100</v>
      </c>
      <c r="C63" s="4">
        <f t="shared" ref="C63" si="20">C51-C57</f>
        <v>-119.887</v>
      </c>
      <c r="D63" s="4">
        <f t="shared" ref="D63:J63" si="21">D51-D57</f>
        <v>-119.887</v>
      </c>
      <c r="E63" s="4">
        <f t="shared" si="21"/>
        <v>-119.887</v>
      </c>
      <c r="F63" s="4">
        <f t="shared" si="21"/>
        <v>-119.887</v>
      </c>
      <c r="G63" s="4">
        <f t="shared" si="21"/>
        <v>-119.887</v>
      </c>
      <c r="H63" s="4">
        <f t="shared" si="21"/>
        <v>-119.887</v>
      </c>
      <c r="I63" s="4">
        <f t="shared" si="21"/>
        <v>-119.887</v>
      </c>
      <c r="J63" s="4">
        <f t="shared" si="21"/>
        <v>-119.887</v>
      </c>
    </row>
    <row r="64" spans="2:12" x14ac:dyDescent="0.25">
      <c r="B64" s="14" t="s">
        <v>0</v>
      </c>
      <c r="C64" s="6">
        <f t="shared" ref="C64" si="22">C52-C58</f>
        <v>-56.174999999999969</v>
      </c>
      <c r="D64" s="6">
        <f t="shared" ref="D64:J64" si="23">D52-D58</f>
        <v>-56.174999999999969</v>
      </c>
      <c r="E64" s="6">
        <f t="shared" si="23"/>
        <v>-56.174999999999969</v>
      </c>
      <c r="F64" s="6">
        <f t="shared" si="23"/>
        <v>-56.174999999999969</v>
      </c>
      <c r="G64" s="6">
        <f t="shared" si="23"/>
        <v>-56.174999999999969</v>
      </c>
      <c r="H64" s="6">
        <f t="shared" si="23"/>
        <v>-56.174999999999969</v>
      </c>
      <c r="I64" s="6">
        <f t="shared" si="23"/>
        <v>-56.174999999999969</v>
      </c>
      <c r="J64" s="6">
        <f t="shared" si="23"/>
        <v>-56.174999999999969</v>
      </c>
    </row>
    <row r="65" spans="2:10" x14ac:dyDescent="0.25">
      <c r="B65" s="14" t="s">
        <v>7</v>
      </c>
      <c r="C65" s="6">
        <f t="shared" ref="C65" si="24">C53-C59</f>
        <v>-63.712000000000046</v>
      </c>
      <c r="D65" s="6">
        <f t="shared" ref="D65:J65" si="25">D53-D59</f>
        <v>-63.712000000000046</v>
      </c>
      <c r="E65" s="6">
        <f t="shared" si="25"/>
        <v>-63.712000000000046</v>
      </c>
      <c r="F65" s="6">
        <f t="shared" si="25"/>
        <v>-63.712000000000046</v>
      </c>
      <c r="G65" s="6">
        <f t="shared" si="25"/>
        <v>-63.712000000000046</v>
      </c>
      <c r="H65" s="6">
        <f t="shared" si="25"/>
        <v>-63.712000000000046</v>
      </c>
      <c r="I65" s="6">
        <f t="shared" si="25"/>
        <v>-63.712000000000046</v>
      </c>
      <c r="J65" s="6">
        <f t="shared" si="25"/>
        <v>-63.712000000000046</v>
      </c>
    </row>
    <row r="66" spans="2:10" x14ac:dyDescent="0.25">
      <c r="B66" s="14" t="s">
        <v>8</v>
      </c>
      <c r="C66" s="6"/>
      <c r="D66" s="6"/>
      <c r="E66" s="6"/>
      <c r="F66" s="6"/>
      <c r="G66" s="6"/>
      <c r="H66" s="6"/>
      <c r="I66" s="6"/>
      <c r="J66" s="6"/>
    </row>
    <row r="67" spans="2:10" x14ac:dyDescent="0.25">
      <c r="B67" s="14" t="s">
        <v>9</v>
      </c>
      <c r="C67" s="6"/>
      <c r="D67" s="6"/>
      <c r="E67" s="6"/>
      <c r="F67" s="6"/>
      <c r="G67" s="6"/>
      <c r="H67" s="6"/>
      <c r="I67" s="6"/>
      <c r="J67" s="6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2:H23"/>
  <sheetViews>
    <sheetView showGridLines="0" topLeftCell="B1" workbookViewId="0">
      <selection activeCell="J29" sqref="J29"/>
    </sheetView>
  </sheetViews>
  <sheetFormatPr baseColWidth="10" defaultRowHeight="15" x14ac:dyDescent="0.25"/>
  <cols>
    <col min="3" max="3" width="35" customWidth="1"/>
  </cols>
  <sheetData>
    <row r="2" spans="3:8" x14ac:dyDescent="0.25">
      <c r="C2" s="121"/>
      <c r="D2" s="122" t="s">
        <v>121</v>
      </c>
      <c r="E2" s="122" t="s">
        <v>122</v>
      </c>
      <c r="F2" s="122" t="s">
        <v>123</v>
      </c>
      <c r="G2" s="122" t="s">
        <v>119</v>
      </c>
      <c r="H2" s="123" t="s">
        <v>120</v>
      </c>
    </row>
    <row r="3" spans="3:8" x14ac:dyDescent="0.25">
      <c r="C3" s="124" t="s">
        <v>67</v>
      </c>
      <c r="D3" s="125">
        <v>5011.9653200000002</v>
      </c>
      <c r="E3" s="125">
        <v>5319.9230000000007</v>
      </c>
      <c r="F3" s="125">
        <v>5617.9529999999995</v>
      </c>
      <c r="G3" s="125">
        <v>5807.3770000000004</v>
      </c>
      <c r="H3" s="125">
        <v>5895.6369999999997</v>
      </c>
    </row>
    <row r="4" spans="3:8" x14ac:dyDescent="0.25">
      <c r="C4" s="121"/>
      <c r="D4" s="122" t="str">
        <f>D2</f>
        <v>T2-20</v>
      </c>
      <c r="E4" s="122" t="str">
        <f t="shared" ref="E4:H4" si="0">E2</f>
        <v>T3-20</v>
      </c>
      <c r="F4" s="122" t="str">
        <f t="shared" si="0"/>
        <v>T4-20</v>
      </c>
      <c r="G4" s="122" t="str">
        <f t="shared" si="0"/>
        <v>T1-21</v>
      </c>
      <c r="H4" s="122" t="str">
        <f t="shared" si="0"/>
        <v>T2-21</v>
      </c>
    </row>
    <row r="5" spans="3:8" ht="15.75" thickBot="1" x14ac:dyDescent="0.3">
      <c r="C5" s="126" t="s">
        <v>4</v>
      </c>
      <c r="D5" s="127">
        <f>SUM(D6:D9)</f>
        <v>30169.79919278757</v>
      </c>
      <c r="E5" s="127">
        <f t="shared" ref="E5:H5" si="1">SUM(E6:E9)</f>
        <v>35132.880632240893</v>
      </c>
      <c r="F5" s="127">
        <f t="shared" si="1"/>
        <v>34372.709832171444</v>
      </c>
      <c r="G5" s="127">
        <f t="shared" si="1"/>
        <v>32499.380440424535</v>
      </c>
      <c r="H5" s="127">
        <f t="shared" si="1"/>
        <v>32085.809255354703</v>
      </c>
    </row>
    <row r="6" spans="3:8" x14ac:dyDescent="0.25">
      <c r="C6" s="128" t="s">
        <v>1</v>
      </c>
      <c r="D6" s="125">
        <v>25666.937841550163</v>
      </c>
      <c r="E6" s="125">
        <v>30305.258022714279</v>
      </c>
      <c r="F6" s="125">
        <v>29884.413135210667</v>
      </c>
      <c r="G6" s="125">
        <v>28511.501832726157</v>
      </c>
      <c r="H6" s="125">
        <v>28260.327653192704</v>
      </c>
    </row>
    <row r="7" spans="3:8" x14ac:dyDescent="0.25">
      <c r="C7" s="128" t="s">
        <v>2</v>
      </c>
      <c r="D7" s="125">
        <v>2083.1934283499995</v>
      </c>
      <c r="E7" s="125">
        <v>2170.0976621333325</v>
      </c>
      <c r="F7" s="125">
        <v>1996.3301078499999</v>
      </c>
      <c r="G7" s="125">
        <v>1638.3895</v>
      </c>
      <c r="H7" s="125">
        <v>1391.6910194000002</v>
      </c>
    </row>
    <row r="8" spans="3:8" x14ac:dyDescent="0.25">
      <c r="C8" s="128" t="s">
        <v>3</v>
      </c>
      <c r="D8" s="125">
        <v>2416.1607353874051</v>
      </c>
      <c r="E8" s="125">
        <v>2653.3930923932799</v>
      </c>
      <c r="F8" s="125">
        <v>2488.6518286107821</v>
      </c>
      <c r="G8" s="125">
        <v>2347.4443236983739</v>
      </c>
      <c r="H8" s="125">
        <v>2431.7667627619999</v>
      </c>
    </row>
    <row r="9" spans="3:8" x14ac:dyDescent="0.25">
      <c r="C9" s="128" t="s">
        <v>98</v>
      </c>
      <c r="D9" s="134">
        <v>3.5071875000000001</v>
      </c>
      <c r="E9" s="134">
        <v>4.1318549999999998</v>
      </c>
      <c r="F9" s="134">
        <v>3.3147605000000002</v>
      </c>
      <c r="G9" s="134">
        <v>2.0447839999999999</v>
      </c>
      <c r="H9" s="134">
        <v>2.0238199999999997</v>
      </c>
    </row>
    <row r="10" spans="3:8" x14ac:dyDescent="0.25">
      <c r="C10" s="130"/>
      <c r="D10" s="129"/>
      <c r="E10" s="129"/>
      <c r="F10" s="129"/>
      <c r="G10" s="129"/>
      <c r="H10" s="129"/>
    </row>
    <row r="11" spans="3:8" x14ac:dyDescent="0.25">
      <c r="C11" s="121"/>
      <c r="D11" s="122" t="str">
        <f>D2</f>
        <v>T2-20</v>
      </c>
      <c r="E11" s="122" t="str">
        <f t="shared" ref="E11:H11" si="2">E2</f>
        <v>T3-20</v>
      </c>
      <c r="F11" s="122" t="str">
        <f t="shared" si="2"/>
        <v>T4-20</v>
      </c>
      <c r="G11" s="122" t="str">
        <f t="shared" si="2"/>
        <v>T1-21</v>
      </c>
      <c r="H11" s="122" t="str">
        <f t="shared" si="2"/>
        <v>T2-21</v>
      </c>
    </row>
    <row r="12" spans="3:8" ht="15.75" thickBot="1" x14ac:dyDescent="0.3">
      <c r="C12" s="131" t="s">
        <v>68</v>
      </c>
      <c r="D12" s="135">
        <f>SUM(D13:D14)</f>
        <v>951.27435507333189</v>
      </c>
      <c r="E12" s="135">
        <f t="shared" ref="E12:H12" si="3">SUM(E13:E14)</f>
        <v>1121.5070239633308</v>
      </c>
      <c r="F12" s="135">
        <f t="shared" si="3"/>
        <v>1098.440769266665</v>
      </c>
      <c r="G12" s="135">
        <f t="shared" si="3"/>
        <v>1141.638265</v>
      </c>
      <c r="H12" s="135">
        <f t="shared" si="3"/>
        <v>1159.8945387000001</v>
      </c>
    </row>
    <row r="13" spans="3:8" x14ac:dyDescent="0.25">
      <c r="C13" s="128" t="s">
        <v>69</v>
      </c>
      <c r="D13" s="134">
        <v>924.85454238333193</v>
      </c>
      <c r="E13" s="134">
        <v>1092.5413597999975</v>
      </c>
      <c r="F13" s="134">
        <v>1069.8768194833317</v>
      </c>
      <c r="G13" s="134">
        <v>1116.9005547333334</v>
      </c>
      <c r="H13" s="134">
        <v>1138.4718561333334</v>
      </c>
    </row>
    <row r="14" spans="3:8" x14ac:dyDescent="0.25">
      <c r="C14" s="128" t="s">
        <v>70</v>
      </c>
      <c r="D14" s="134">
        <v>26.419812689999983</v>
      </c>
      <c r="E14" s="134">
        <v>28.965664163333308</v>
      </c>
      <c r="F14" s="134">
        <v>28.563949783333321</v>
      </c>
      <c r="G14" s="134">
        <v>24.73771026666666</v>
      </c>
      <c r="H14" s="134">
        <v>21.422682566666666</v>
      </c>
    </row>
    <row r="15" spans="3:8" x14ac:dyDescent="0.25">
      <c r="C15" s="130"/>
      <c r="D15" s="132"/>
      <c r="E15" s="132"/>
      <c r="F15" s="132"/>
      <c r="G15" s="132"/>
      <c r="H15" s="132"/>
    </row>
    <row r="16" spans="3:8" x14ac:dyDescent="0.25">
      <c r="C16" s="121"/>
      <c r="D16" s="122" t="str">
        <f>D2</f>
        <v>T2-20</v>
      </c>
      <c r="E16" s="122" t="str">
        <f t="shared" ref="E16:H16" si="4">E2</f>
        <v>T3-20</v>
      </c>
      <c r="F16" s="122" t="str">
        <f t="shared" si="4"/>
        <v>T4-20</v>
      </c>
      <c r="G16" s="122" t="str">
        <f t="shared" si="4"/>
        <v>T1-21</v>
      </c>
      <c r="H16" s="122" t="str">
        <f t="shared" si="4"/>
        <v>T2-21</v>
      </c>
    </row>
    <row r="17" spans="3:8" ht="15.75" thickBot="1" x14ac:dyDescent="0.3">
      <c r="C17" s="126" t="s">
        <v>71</v>
      </c>
      <c r="D17" s="127">
        <v>1193</v>
      </c>
      <c r="E17" s="127">
        <v>1238</v>
      </c>
      <c r="F17" s="127">
        <v>1283</v>
      </c>
      <c r="G17" s="127">
        <v>1230</v>
      </c>
      <c r="H17" s="127">
        <v>1173</v>
      </c>
    </row>
    <row r="18" spans="3:8" x14ac:dyDescent="0.25">
      <c r="C18" s="128" t="s">
        <v>72</v>
      </c>
      <c r="D18" s="125">
        <v>1235.2046285609756</v>
      </c>
      <c r="E18" s="125">
        <v>1279.8630105609757</v>
      </c>
      <c r="F18" s="125">
        <v>1227.6422554390244</v>
      </c>
      <c r="G18" s="125">
        <v>1171.4485278780489</v>
      </c>
      <c r="H18" s="125">
        <v>1286.8209900487805</v>
      </c>
    </row>
    <row r="19" spans="3:8" x14ac:dyDescent="0.25">
      <c r="C19" s="128" t="s">
        <v>73</v>
      </c>
      <c r="D19" s="134">
        <v>2.3381249999999998</v>
      </c>
      <c r="E19" s="134">
        <v>2.7545699999999997</v>
      </c>
      <c r="F19" s="134">
        <v>2.5004730000000004</v>
      </c>
      <c r="G19" s="134">
        <v>2.0447839999999999</v>
      </c>
      <c r="H19" s="134">
        <v>2.0238199999999997</v>
      </c>
    </row>
    <row r="20" spans="3:8" x14ac:dyDescent="0.25">
      <c r="C20" s="130"/>
      <c r="D20" s="132"/>
      <c r="E20" s="132"/>
      <c r="F20" s="132"/>
      <c r="G20" s="132"/>
      <c r="H20" s="132"/>
    </row>
    <row r="21" spans="3:8" x14ac:dyDescent="0.25">
      <c r="C21" s="121"/>
      <c r="D21" s="122" t="str">
        <f>D2</f>
        <v>T2-20</v>
      </c>
      <c r="E21" s="122" t="str">
        <f t="shared" ref="E21:H21" si="5">E2</f>
        <v>T3-20</v>
      </c>
      <c r="F21" s="122" t="str">
        <f t="shared" si="5"/>
        <v>T4-20</v>
      </c>
      <c r="G21" s="122" t="str">
        <f t="shared" si="5"/>
        <v>T1-21</v>
      </c>
      <c r="H21" s="122" t="str">
        <f t="shared" si="5"/>
        <v>T2-21</v>
      </c>
    </row>
    <row r="22" spans="3:8" x14ac:dyDescent="0.25">
      <c r="C22" s="133" t="s">
        <v>65</v>
      </c>
      <c r="D22" s="137">
        <v>27.752405016476398</v>
      </c>
      <c r="E22" s="137">
        <v>27.738316495644625</v>
      </c>
      <c r="F22" s="137">
        <v>27.932573723433453</v>
      </c>
      <c r="G22" s="137">
        <v>25.527341455688905</v>
      </c>
      <c r="H22" s="137">
        <v>24.823035809752124</v>
      </c>
    </row>
    <row r="23" spans="3:8" x14ac:dyDescent="0.25">
      <c r="C23" s="133" t="s">
        <v>66</v>
      </c>
      <c r="D23" s="136">
        <v>1.9560813484015629</v>
      </c>
      <c r="E23" s="136">
        <v>2.0731852319337469</v>
      </c>
      <c r="F23" s="136">
        <v>2.0271800010018395</v>
      </c>
      <c r="G23" s="136">
        <v>2.0038817479676321</v>
      </c>
      <c r="H23" s="136">
        <v>1.8897475107783381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92"/>
  <sheetViews>
    <sheetView workbookViewId="0">
      <selection activeCell="C31" sqref="C31"/>
    </sheetView>
  </sheetViews>
  <sheetFormatPr baseColWidth="10" defaultColWidth="11.42578125" defaultRowHeight="15" x14ac:dyDescent="0.25"/>
  <cols>
    <col min="1" max="1" width="11.42578125" style="2"/>
    <col min="2" max="2" width="64.140625" style="2" customWidth="1"/>
    <col min="3" max="16384" width="11.42578125" style="2"/>
  </cols>
  <sheetData>
    <row r="1" spans="2:2" s="45" customFormat="1" x14ac:dyDescent="0.25">
      <c r="B1" s="45" t="s">
        <v>101</v>
      </c>
    </row>
    <row r="2" spans="2:2" s="45" customFormat="1" ht="15.75" x14ac:dyDescent="0.25">
      <c r="B2" s="44" t="s">
        <v>80</v>
      </c>
    </row>
    <row r="3" spans="2:2" s="45" customFormat="1" x14ac:dyDescent="0.25">
      <c r="B3" s="45" t="s">
        <v>102</v>
      </c>
    </row>
    <row r="4" spans="2:2" s="45" customFormat="1" ht="15.75" x14ac:dyDescent="0.25">
      <c r="B4" s="44" t="s">
        <v>82</v>
      </c>
    </row>
    <row r="5" spans="2:2" s="45" customFormat="1" x14ac:dyDescent="0.25">
      <c r="B5" s="45" t="s">
        <v>86</v>
      </c>
    </row>
    <row r="6" spans="2:2" s="45" customFormat="1" x14ac:dyDescent="0.25">
      <c r="B6" s="45" t="s">
        <v>85</v>
      </c>
    </row>
    <row r="7" spans="2:2" s="45" customFormat="1" ht="15.75" x14ac:dyDescent="0.25">
      <c r="B7" s="44" t="s">
        <v>64</v>
      </c>
    </row>
    <row r="8" spans="2:2" s="45" customFormat="1" x14ac:dyDescent="0.25">
      <c r="B8" s="45" t="s">
        <v>55</v>
      </c>
    </row>
    <row r="9" spans="2:2" s="45" customFormat="1" x14ac:dyDescent="0.25">
      <c r="B9" s="45" t="s">
        <v>84</v>
      </c>
    </row>
    <row r="10" spans="2:2" s="45" customFormat="1" x14ac:dyDescent="0.25">
      <c r="B10" s="45" t="s">
        <v>83</v>
      </c>
    </row>
    <row r="11" spans="2:2" s="45" customFormat="1" ht="15.75" x14ac:dyDescent="0.25">
      <c r="B11" s="44" t="s">
        <v>10</v>
      </c>
    </row>
    <row r="12" spans="2:2" s="45" customFormat="1" ht="15.75" x14ac:dyDescent="0.25">
      <c r="B12" s="44" t="s">
        <v>97</v>
      </c>
    </row>
    <row r="13" spans="2:2" s="45" customFormat="1" ht="15.75" x14ac:dyDescent="0.25">
      <c r="B13" s="44" t="s">
        <v>76</v>
      </c>
    </row>
    <row r="14" spans="2:2" s="45" customFormat="1" ht="15.75" x14ac:dyDescent="0.25">
      <c r="B14" s="44" t="s">
        <v>63</v>
      </c>
    </row>
    <row r="15" spans="2:2" s="45" customFormat="1" ht="15.75" x14ac:dyDescent="0.25">
      <c r="B15" s="44" t="s">
        <v>77</v>
      </c>
    </row>
    <row r="16" spans="2:2" s="45" customFormat="1" ht="15.75" x14ac:dyDescent="0.25">
      <c r="B16" s="44" t="s">
        <v>75</v>
      </c>
    </row>
    <row r="17" spans="2:2" s="45" customFormat="1" ht="15.75" x14ac:dyDescent="0.25">
      <c r="B17" s="44" t="s">
        <v>74</v>
      </c>
    </row>
    <row r="18" spans="2:2" s="45" customFormat="1" ht="15.75" x14ac:dyDescent="0.25">
      <c r="B18" s="44" t="s">
        <v>87</v>
      </c>
    </row>
    <row r="19" spans="2:2" s="45" customFormat="1" ht="15.75" x14ac:dyDescent="0.25">
      <c r="B19" s="44" t="s">
        <v>62</v>
      </c>
    </row>
    <row r="20" spans="2:2" s="45" customFormat="1" ht="15.75" x14ac:dyDescent="0.25">
      <c r="B20" s="44" t="s">
        <v>79</v>
      </c>
    </row>
    <row r="21" spans="2:2" s="45" customFormat="1" x14ac:dyDescent="0.25">
      <c r="B21" s="45" t="s">
        <v>18</v>
      </c>
    </row>
    <row r="22" spans="2:2" s="45" customFormat="1" x14ac:dyDescent="0.25">
      <c r="B22" s="45" t="s">
        <v>17</v>
      </c>
    </row>
    <row r="23" spans="2:2" s="45" customFormat="1" ht="15.75" x14ac:dyDescent="0.25">
      <c r="B23" s="44" t="s">
        <v>78</v>
      </c>
    </row>
    <row r="24" spans="2:2" s="45" customFormat="1" ht="15.75" x14ac:dyDescent="0.25">
      <c r="B24" s="44" t="s">
        <v>81</v>
      </c>
    </row>
    <row r="25" spans="2:2" s="45" customFormat="1" x14ac:dyDescent="0.25"/>
    <row r="26" spans="2:2" s="45" customFormat="1" x14ac:dyDescent="0.25"/>
    <row r="27" spans="2:2" s="45" customFormat="1" x14ac:dyDescent="0.25"/>
    <row r="28" spans="2:2" s="45" customFormat="1" x14ac:dyDescent="0.25"/>
    <row r="29" spans="2:2" s="45" customFormat="1" x14ac:dyDescent="0.25"/>
    <row r="30" spans="2:2" s="45" customFormat="1" x14ac:dyDescent="0.25"/>
    <row r="31" spans="2:2" s="45" customFormat="1" x14ac:dyDescent="0.25"/>
    <row r="32" spans="2:2" s="45" customFormat="1" x14ac:dyDescent="0.25"/>
    <row r="33" s="45" customFormat="1" x14ac:dyDescent="0.25"/>
    <row r="34" s="45" customFormat="1" x14ac:dyDescent="0.25"/>
    <row r="35" s="45" customFormat="1" x14ac:dyDescent="0.25"/>
    <row r="36" s="45" customFormat="1" x14ac:dyDescent="0.25"/>
    <row r="37" s="45" customFormat="1" x14ac:dyDescent="0.25"/>
    <row r="38" s="45" customFormat="1" x14ac:dyDescent="0.25"/>
    <row r="39" s="45" customFormat="1" x14ac:dyDescent="0.25"/>
    <row r="40" s="45" customFormat="1" x14ac:dyDescent="0.25"/>
    <row r="41" s="45" customFormat="1" x14ac:dyDescent="0.25"/>
    <row r="42" s="45" customFormat="1" x14ac:dyDescent="0.25"/>
    <row r="43" s="45" customFormat="1" x14ac:dyDescent="0.25"/>
    <row r="44" s="45" customFormat="1" x14ac:dyDescent="0.25"/>
    <row r="45" s="45" customFormat="1" x14ac:dyDescent="0.25"/>
    <row r="46" s="45" customFormat="1" x14ac:dyDescent="0.25"/>
    <row r="47" s="45" customFormat="1" x14ac:dyDescent="0.25"/>
    <row r="48" s="45" customFormat="1" x14ac:dyDescent="0.25"/>
    <row r="49" s="45" customFormat="1" x14ac:dyDescent="0.25"/>
    <row r="50" s="45" customFormat="1" x14ac:dyDescent="0.25"/>
    <row r="51" s="45" customFormat="1" x14ac:dyDescent="0.25"/>
    <row r="52" s="45" customFormat="1" x14ac:dyDescent="0.25"/>
    <row r="53" s="45" customFormat="1" x14ac:dyDescent="0.25"/>
    <row r="54" s="45" customFormat="1" x14ac:dyDescent="0.25"/>
    <row r="55" s="45" customFormat="1" x14ac:dyDescent="0.25"/>
    <row r="56" s="45" customFormat="1" x14ac:dyDescent="0.25"/>
    <row r="57" s="45" customFormat="1" x14ac:dyDescent="0.25"/>
    <row r="58" s="45" customFormat="1" x14ac:dyDescent="0.25"/>
    <row r="59" s="45" customFormat="1" x14ac:dyDescent="0.25"/>
    <row r="60" s="45" customFormat="1" x14ac:dyDescent="0.25"/>
    <row r="61" s="45" customFormat="1" x14ac:dyDescent="0.25"/>
    <row r="62" s="45" customFormat="1" x14ac:dyDescent="0.25"/>
    <row r="63" s="45" customFormat="1" x14ac:dyDescent="0.25"/>
    <row r="64" s="45" customFormat="1" x14ac:dyDescent="0.25"/>
    <row r="65" s="45" customFormat="1" x14ac:dyDescent="0.25"/>
    <row r="66" s="45" customFormat="1" x14ac:dyDescent="0.25"/>
    <row r="67" s="45" customFormat="1" x14ac:dyDescent="0.25"/>
    <row r="68" s="45" customFormat="1" x14ac:dyDescent="0.25"/>
    <row r="69" s="45" customFormat="1" x14ac:dyDescent="0.25"/>
    <row r="70" s="45" customFormat="1" x14ac:dyDescent="0.25"/>
    <row r="71" s="45" customFormat="1" x14ac:dyDescent="0.25"/>
    <row r="72" s="45" customFormat="1" x14ac:dyDescent="0.25"/>
    <row r="73" s="45" customFormat="1" x14ac:dyDescent="0.25"/>
    <row r="74" s="45" customFormat="1" x14ac:dyDescent="0.25"/>
    <row r="75" s="45" customFormat="1" x14ac:dyDescent="0.25"/>
    <row r="76" s="45" customFormat="1" x14ac:dyDescent="0.25"/>
    <row r="77" s="45" customFormat="1" x14ac:dyDescent="0.25"/>
    <row r="78" s="45" customFormat="1" x14ac:dyDescent="0.25"/>
    <row r="79" s="45" customFormat="1" x14ac:dyDescent="0.25"/>
    <row r="80" s="45" customFormat="1" x14ac:dyDescent="0.25"/>
    <row r="81" s="45" customFormat="1" x14ac:dyDescent="0.25"/>
    <row r="82" s="45" customFormat="1" x14ac:dyDescent="0.25"/>
    <row r="83" s="45" customFormat="1" x14ac:dyDescent="0.25"/>
    <row r="84" s="45" customFormat="1" x14ac:dyDescent="0.25"/>
    <row r="85" s="45" customFormat="1" x14ac:dyDescent="0.25"/>
    <row r="86" s="45" customFormat="1" x14ac:dyDescent="0.25"/>
    <row r="87" s="45" customFormat="1" x14ac:dyDescent="0.25"/>
    <row r="88" s="45" customFormat="1" x14ac:dyDescent="0.25"/>
    <row r="89" s="45" customFormat="1" x14ac:dyDescent="0.25"/>
    <row r="90" s="45" customFormat="1" x14ac:dyDescent="0.25"/>
    <row r="91" s="45" customFormat="1" x14ac:dyDescent="0.25"/>
    <row r="92" s="45" customFormat="1" x14ac:dyDescent="0.25"/>
  </sheetData>
  <sortState xmlns:xlrd2="http://schemas.microsoft.com/office/spreadsheetml/2017/richdata2" ref="B1:B92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39"/>
  <sheetViews>
    <sheetView zoomScale="85" zoomScaleNormal="85" workbookViewId="0">
      <pane xSplit="2" ySplit="3" topLeftCell="C4" activePane="bottomRight" state="frozen"/>
      <selection activeCell="K58" sqref="K58"/>
      <selection pane="topRight" activeCell="K58" sqref="K58"/>
      <selection pane="bottomLeft" activeCell="K58" sqref="K58"/>
      <selection pane="bottomRight" activeCell="K4" sqref="K4"/>
    </sheetView>
  </sheetViews>
  <sheetFormatPr baseColWidth="10" defaultColWidth="11.42578125" defaultRowHeight="15" x14ac:dyDescent="0.25"/>
  <cols>
    <col min="1" max="1" width="17.140625" style="2" customWidth="1"/>
    <col min="2" max="2" width="39" style="2" customWidth="1"/>
    <col min="3" max="3" width="10.7109375" style="2" hidden="1" customWidth="1"/>
    <col min="4" max="8" width="10.7109375" style="2" customWidth="1"/>
    <col min="9" max="10" width="10.7109375" style="2" hidden="1" customWidth="1"/>
    <col min="11" max="13" width="14.42578125" style="2" customWidth="1"/>
    <col min="14" max="16384" width="11.42578125" style="2"/>
  </cols>
  <sheetData>
    <row r="2" spans="2:16" x14ac:dyDescent="0.25">
      <c r="B2" s="17" t="s">
        <v>131</v>
      </c>
      <c r="C2" s="17"/>
      <c r="D2" s="17"/>
      <c r="E2" s="17"/>
      <c r="F2" s="17"/>
      <c r="G2" s="17"/>
      <c r="H2" s="17"/>
      <c r="I2" s="17"/>
      <c r="J2" s="17"/>
    </row>
    <row r="3" spans="2:16" x14ac:dyDescent="0.25">
      <c r="B3" s="21"/>
      <c r="C3" s="23" t="s">
        <v>132</v>
      </c>
      <c r="D3" s="23" t="s">
        <v>133</v>
      </c>
      <c r="E3" s="23" t="s">
        <v>129</v>
      </c>
      <c r="F3" s="23" t="s">
        <v>134</v>
      </c>
      <c r="G3" s="23" t="s">
        <v>135</v>
      </c>
      <c r="H3" s="23" t="s">
        <v>136</v>
      </c>
      <c r="I3" s="23" t="s">
        <v>137</v>
      </c>
      <c r="J3" s="23" t="s">
        <v>138</v>
      </c>
      <c r="K3" s="1"/>
      <c r="L3" s="1"/>
      <c r="M3" s="1"/>
    </row>
    <row r="4" spans="2:16" x14ac:dyDescent="0.25">
      <c r="B4" s="8" t="s">
        <v>69</v>
      </c>
      <c r="C4" s="9">
        <f t="shared" ref="C4:J4" si="0">SUM(C5:C7)</f>
        <v>1151687.2821560076</v>
      </c>
      <c r="D4" s="9">
        <f t="shared" si="0"/>
        <v>1272702.1538905492</v>
      </c>
      <c r="E4" s="9">
        <f t="shared" si="0"/>
        <v>1384522.4265708064</v>
      </c>
      <c r="F4" s="9">
        <f t="shared" si="0"/>
        <v>1389673.3814189259</v>
      </c>
      <c r="G4" s="9">
        <f t="shared" si="0"/>
        <v>1348987.7132486887</v>
      </c>
      <c r="H4" s="9">
        <f t="shared" si="0"/>
        <v>1412615.9153441254</v>
      </c>
      <c r="I4" s="9">
        <f t="shared" si="0"/>
        <v>0</v>
      </c>
      <c r="J4" s="9">
        <f t="shared" si="0"/>
        <v>0</v>
      </c>
      <c r="K4" s="1">
        <f>H4/D4-1</f>
        <v>0.10993441083278666</v>
      </c>
      <c r="L4" s="6">
        <f>H4-C4</f>
        <v>260928.63318811776</v>
      </c>
      <c r="M4" s="1">
        <f>G4/F4-1</f>
        <v>-2.9277144337826466E-2</v>
      </c>
    </row>
    <row r="5" spans="2:16" x14ac:dyDescent="0.25">
      <c r="B5" s="7" t="s">
        <v>11</v>
      </c>
      <c r="C5" s="6">
        <f>'[2]Vue Globale du Marché TM'!$IO$92</f>
        <v>1107275.737139341</v>
      </c>
      <c r="D5" s="6">
        <f>'[2]Vue Globale du Marché TM'!$IP$92</f>
        <v>1186752.5125072158</v>
      </c>
      <c r="E5" s="6">
        <f>'[2]Vue Globale du Marché TM'!$IQ$92</f>
        <v>1256137.7274389998</v>
      </c>
      <c r="F5" s="6">
        <f>'[2]Vue Globale du Marché TM'!$IR$92</f>
        <v>1236106.010368926</v>
      </c>
      <c r="G5" s="6">
        <f>'[2]Vue Globale du Marché TM'!$IT$92</f>
        <v>1186609.8462486886</v>
      </c>
      <c r="H5" s="6">
        <f>'[2]Vue Globale du Marché TM'!$IU$92</f>
        <v>1230733.9040107923</v>
      </c>
      <c r="I5" s="6">
        <f>'[2]Vue Globale du Marché TM'!$IV$92</f>
        <v>0</v>
      </c>
      <c r="J5" s="6">
        <f>'[2]Vue Globale du Marché TM'!$IW$92</f>
        <v>0</v>
      </c>
      <c r="K5" s="1">
        <f>H5/D5-1</f>
        <v>3.7060289352712772E-2</v>
      </c>
      <c r="L5" s="1">
        <f>H5/G5-1</f>
        <v>3.7184975248263807E-2</v>
      </c>
      <c r="M5" s="1"/>
    </row>
    <row r="6" spans="2:16" x14ac:dyDescent="0.25">
      <c r="B6" s="7" t="s">
        <v>12</v>
      </c>
      <c r="C6" s="6">
        <f>'[2]Vue Globale du Marché TM'!$IO$93</f>
        <v>39787.094933333334</v>
      </c>
      <c r="D6" s="6">
        <f>'[2]Vue Globale du Marché TM'!$IP$93</f>
        <v>81291.187416666668</v>
      </c>
      <c r="E6" s="6">
        <f>'[2]Vue Globale du Marché TM'!$IQ$93</f>
        <v>123376.47191702999</v>
      </c>
      <c r="F6" s="6">
        <f>'[2]Vue Globale du Marché TM'!$IR$93</f>
        <v>148900.69396666667</v>
      </c>
      <c r="G6" s="6">
        <f>'[2]Vue Globale du Marché TM'!$IT$93</f>
        <v>158228.71840000001</v>
      </c>
      <c r="H6" s="6">
        <f>'[2]Vue Globale du Marché TM'!$IU$93</f>
        <v>177814.33669999999</v>
      </c>
      <c r="I6" s="6">
        <f>'[2]Vue Globale du Marché TM'!$IV$93</f>
        <v>0</v>
      </c>
      <c r="J6" s="6">
        <f>'[2]Vue Globale du Marché TM'!$IW$93</f>
        <v>0</v>
      </c>
      <c r="K6" s="1">
        <f>H6/D6-1</f>
        <v>1.1873753152182855</v>
      </c>
      <c r="L6" s="1">
        <f>H6/G6-1</f>
        <v>0.12378042682800361</v>
      </c>
      <c r="M6" s="74">
        <f>H6/D6</f>
        <v>2.1873753152182855</v>
      </c>
    </row>
    <row r="7" spans="2:16" x14ac:dyDescent="0.25">
      <c r="B7" s="7" t="s">
        <v>15</v>
      </c>
      <c r="C7" s="6">
        <f>'[2]Vue Globale du Marché TM'!$IO$94</f>
        <v>4624.4500833333332</v>
      </c>
      <c r="D7" s="6">
        <f>'[2]Vue Globale du Marché TM'!$IP$94</f>
        <v>4658.453966666666</v>
      </c>
      <c r="E7" s="6">
        <f>'[2]Vue Globale du Marché TM'!$IQ$94</f>
        <v>5008.2272147766671</v>
      </c>
      <c r="F7" s="6">
        <f>'[2]Vue Globale du Marché TM'!$IR$94</f>
        <v>4666.6770833333339</v>
      </c>
      <c r="G7" s="6">
        <f>'[2]Vue Globale du Marché TM'!$IT$94</f>
        <v>4149.1486000000004</v>
      </c>
      <c r="H7" s="6">
        <f>'[2]Vue Globale du Marché TM'!$IU$94</f>
        <v>4067.6746333333331</v>
      </c>
      <c r="I7" s="6">
        <f>'[2]Vue Globale du Marché TM'!$IV$94</f>
        <v>0</v>
      </c>
      <c r="J7" s="6">
        <f>'[2]Vue Globale du Marché TM'!$IW$94</f>
        <v>0</v>
      </c>
      <c r="K7" s="1">
        <f>H7/D7-1</f>
        <v>-0.12681875522665353</v>
      </c>
      <c r="L7" s="1">
        <f>H7/G7-1</f>
        <v>-1.9636309643541683E-2</v>
      </c>
      <c r="M7" s="1"/>
    </row>
    <row r="8" spans="2:16" ht="11.25" customHeight="1" x14ac:dyDescent="0.25">
      <c r="D8" s="151">
        <f>D6/C6-1</f>
        <v>1.0431546347597624</v>
      </c>
      <c r="E8" s="151">
        <f t="shared" ref="E8:G8" si="1">E6/D6-1</f>
        <v>0.51771029354818876</v>
      </c>
      <c r="F8" s="151">
        <f t="shared" si="1"/>
        <v>0.20688079058381237</v>
      </c>
      <c r="G8" s="151">
        <f t="shared" si="1"/>
        <v>6.2645943311866237E-2</v>
      </c>
    </row>
    <row r="9" spans="2:16" x14ac:dyDescent="0.25">
      <c r="B9" s="10" t="s">
        <v>51</v>
      </c>
      <c r="C9" s="10"/>
      <c r="D9" s="10"/>
      <c r="E9" s="10"/>
      <c r="F9" s="10"/>
      <c r="G9" s="10"/>
      <c r="H9" s="10"/>
      <c r="I9" s="10"/>
      <c r="J9" s="10"/>
    </row>
    <row r="10" spans="2:16" x14ac:dyDescent="0.25">
      <c r="B10" s="7" t="s">
        <v>11</v>
      </c>
      <c r="C10" s="12">
        <f t="shared" ref="C10:J10" si="2">C5/C$4</f>
        <v>0.96143784367096041</v>
      </c>
      <c r="D10" s="12">
        <f t="shared" si="2"/>
        <v>0.93246680606252441</v>
      </c>
      <c r="E10" s="12">
        <f t="shared" si="2"/>
        <v>0.90727149183867639</v>
      </c>
      <c r="F10" s="12">
        <f t="shared" si="2"/>
        <v>0.88949391050924498</v>
      </c>
      <c r="G10" s="12">
        <f t="shared" si="2"/>
        <v>0.87962983991236299</v>
      </c>
      <c r="H10" s="12">
        <f t="shared" si="2"/>
        <v>0.87124454046022481</v>
      </c>
      <c r="I10" s="12" t="e">
        <f t="shared" si="2"/>
        <v>#DIV/0!</v>
      </c>
      <c r="J10" s="12" t="e">
        <f t="shared" si="2"/>
        <v>#DIV/0!</v>
      </c>
    </row>
    <row r="11" spans="2:16" x14ac:dyDescent="0.25">
      <c r="B11" s="7" t="s">
        <v>12</v>
      </c>
      <c r="C11" s="12">
        <f t="shared" ref="C11:J12" si="3">C6/C$4</f>
        <v>3.4546786744792564E-2</v>
      </c>
      <c r="D11" s="12">
        <f t="shared" si="3"/>
        <v>6.387290786627961E-2</v>
      </c>
      <c r="E11" s="12">
        <f t="shared" si="3"/>
        <v>8.9111212320778066E-2</v>
      </c>
      <c r="F11" s="12">
        <f t="shared" si="3"/>
        <v>0.10714797876795454</v>
      </c>
      <c r="G11" s="12">
        <f t="shared" si="3"/>
        <v>0.11729441035378076</v>
      </c>
      <c r="H11" s="12">
        <f t="shared" si="3"/>
        <v>0.12587592619376858</v>
      </c>
      <c r="I11" s="12" t="e">
        <f t="shared" si="3"/>
        <v>#DIV/0!</v>
      </c>
      <c r="J11" s="12" t="e">
        <f t="shared" si="3"/>
        <v>#DIV/0!</v>
      </c>
    </row>
    <row r="12" spans="2:16" x14ac:dyDescent="0.25">
      <c r="B12" s="7" t="s">
        <v>15</v>
      </c>
      <c r="C12" s="12">
        <f t="shared" si="3"/>
        <v>4.0153695842470062E-3</v>
      </c>
      <c r="D12" s="12">
        <f t="shared" si="3"/>
        <v>3.6602860711959532E-3</v>
      </c>
      <c r="E12" s="12">
        <f t="shared" si="3"/>
        <v>3.6172958405455914E-3</v>
      </c>
      <c r="F12" s="12">
        <f t="shared" si="3"/>
        <v>3.358110722800507E-3</v>
      </c>
      <c r="G12" s="12">
        <f t="shared" si="3"/>
        <v>3.0757497338562462E-3</v>
      </c>
      <c r="H12" s="12">
        <f t="shared" si="3"/>
        <v>2.8795333460068036E-3</v>
      </c>
      <c r="I12" s="12" t="e">
        <f t="shared" si="3"/>
        <v>#DIV/0!</v>
      </c>
      <c r="J12" s="12" t="e">
        <f t="shared" si="3"/>
        <v>#DIV/0!</v>
      </c>
    </row>
    <row r="13" spans="2:16" x14ac:dyDescent="0.25">
      <c r="B13" s="7"/>
      <c r="C13" s="7"/>
      <c r="D13" s="7"/>
      <c r="E13" s="7"/>
      <c r="F13" s="7"/>
      <c r="G13" s="7"/>
      <c r="H13" s="7"/>
      <c r="I13" s="7"/>
      <c r="J13" s="7"/>
      <c r="L13" s="2" t="s">
        <v>128</v>
      </c>
    </row>
    <row r="14" spans="2:16" x14ac:dyDescent="0.25">
      <c r="L14" s="6"/>
      <c r="M14" s="6"/>
    </row>
    <row r="15" spans="2:16" x14ac:dyDescent="0.25">
      <c r="B15" s="17" t="s">
        <v>43</v>
      </c>
    </row>
    <row r="16" spans="2:16" x14ac:dyDescent="0.25">
      <c r="B16" s="21"/>
      <c r="C16" s="23" t="str">
        <f t="shared" ref="C16:J16" si="4">C3</f>
        <v>T1-22</v>
      </c>
      <c r="D16" s="23" t="str">
        <f t="shared" si="4"/>
        <v>T2-22</v>
      </c>
      <c r="E16" s="23" t="str">
        <f t="shared" si="4"/>
        <v>T3-22</v>
      </c>
      <c r="F16" s="23" t="str">
        <f t="shared" si="4"/>
        <v>T4-22</v>
      </c>
      <c r="G16" s="23" t="str">
        <f t="shared" si="4"/>
        <v>T1-23</v>
      </c>
      <c r="H16" s="23" t="str">
        <f t="shared" si="4"/>
        <v>T2-23</v>
      </c>
      <c r="I16" s="23" t="str">
        <f t="shared" si="4"/>
        <v>T3-23</v>
      </c>
      <c r="J16" s="23" t="str">
        <f t="shared" si="4"/>
        <v>T4-23</v>
      </c>
      <c r="K16" s="6"/>
      <c r="L16" s="6"/>
      <c r="M16" s="6"/>
      <c r="N16" s="6"/>
      <c r="O16" s="6"/>
      <c r="P16" s="6"/>
    </row>
    <row r="17" spans="2:13" x14ac:dyDescent="0.25">
      <c r="B17" s="7" t="s">
        <v>0</v>
      </c>
      <c r="C17" s="6">
        <f>'[2]Marché Par Opérateur TM'!$IO$253</f>
        <v>860359.28693934111</v>
      </c>
      <c r="D17" s="6">
        <f>'[2]Marché Par Opérateur TM'!$IP$253</f>
        <v>927097.09350721585</v>
      </c>
      <c r="E17" s="6">
        <f>'[2]Marché Par Opérateur TM'!$IQ$253</f>
        <v>988161.80840566638</v>
      </c>
      <c r="F17" s="6">
        <f>'[2]Marché Par Opérateur TM'!$IR$253</f>
        <v>980182.68613559275</v>
      </c>
      <c r="G17" s="6">
        <f>'[2]Marché Par Opérateur TM'!$IT$253</f>
        <v>937853.53424868872</v>
      </c>
      <c r="H17" s="6">
        <f>'[2]Marché Par Opérateur TM'!$IU$253</f>
        <v>966175.1091607922</v>
      </c>
      <c r="I17" s="6">
        <f>'[2]Marché Par Opérateur TM'!$IV$253</f>
        <v>0</v>
      </c>
      <c r="J17" s="6">
        <f>'[2]Marché Par Opérateur TM'!$IW$253</f>
        <v>0</v>
      </c>
      <c r="K17" s="42">
        <f>H17/D17-1</f>
        <v>4.2150941823950516E-2</v>
      </c>
      <c r="L17" s="42"/>
      <c r="M17" s="42"/>
    </row>
    <row r="18" spans="2:13" x14ac:dyDescent="0.25">
      <c r="B18" s="7" t="s">
        <v>104</v>
      </c>
      <c r="C18" s="6">
        <f>'[2]Marché Par Opérateur TM'!$IO$254</f>
        <v>246916.45019999996</v>
      </c>
      <c r="D18" s="6">
        <f>'[2]Marché Par Opérateur TM'!$IP$254</f>
        <v>259655.41899999999</v>
      </c>
      <c r="E18" s="6">
        <f>'[2]Marché Par Opérateur TM'!$IQ$254</f>
        <v>267975.91903333337</v>
      </c>
      <c r="F18" s="6">
        <f>'[2]Marché Par Opérateur TM'!$IR$254</f>
        <v>255923.32423333332</v>
      </c>
      <c r="G18" s="6">
        <f>'[2]Marché Par Opérateur TM'!$IT$254</f>
        <v>248756.31199999998</v>
      </c>
      <c r="H18" s="6">
        <f>'[2]Marché Par Opérateur TM'!$IU$254</f>
        <v>264558.79485000006</v>
      </c>
      <c r="I18" s="6">
        <f>'[2]Marché Par Opérateur TM'!$IV$254</f>
        <v>0</v>
      </c>
      <c r="J18" s="6">
        <f>'[2]Marché Par Opérateur TM'!$IW$254</f>
        <v>0</v>
      </c>
      <c r="K18" s="42">
        <f>H18/D18-1</f>
        <v>1.8884165286764398E-2</v>
      </c>
      <c r="L18" s="74"/>
      <c r="M18" s="74"/>
    </row>
    <row r="19" spans="2:13" ht="13.5" hidden="1" customHeight="1" x14ac:dyDescent="0.25">
      <c r="B19" s="7" t="s">
        <v>105</v>
      </c>
      <c r="C19" s="6">
        <v>0</v>
      </c>
      <c r="D19" s="6">
        <v>1</v>
      </c>
      <c r="E19" s="6">
        <v>2</v>
      </c>
      <c r="F19" s="6">
        <v>3</v>
      </c>
      <c r="G19" s="6">
        <v>4</v>
      </c>
      <c r="H19" s="6">
        <v>5</v>
      </c>
      <c r="I19" s="6">
        <v>6</v>
      </c>
      <c r="J19" s="6">
        <v>7</v>
      </c>
      <c r="K19" s="42" t="e">
        <f>#REF!/#REF!-1</f>
        <v>#REF!</v>
      </c>
      <c r="L19" s="42"/>
      <c r="M19" s="42"/>
    </row>
    <row r="20" spans="2:13" x14ac:dyDescent="0.25">
      <c r="B20" s="7" t="s">
        <v>106</v>
      </c>
      <c r="C20" s="6"/>
      <c r="D20" s="6"/>
      <c r="E20" s="6"/>
      <c r="F20" s="6"/>
      <c r="G20" s="6"/>
      <c r="H20" s="6"/>
      <c r="I20" s="6"/>
      <c r="J20" s="6"/>
      <c r="K20" s="42"/>
      <c r="L20" s="42"/>
      <c r="M20" s="42"/>
    </row>
    <row r="21" spans="2:13" x14ac:dyDescent="0.25">
      <c r="K21" s="42"/>
    </row>
    <row r="22" spans="2:13" x14ac:dyDescent="0.25">
      <c r="K22" s="42"/>
    </row>
    <row r="23" spans="2:13" x14ac:dyDescent="0.25">
      <c r="B23" s="17" t="s">
        <v>130</v>
      </c>
      <c r="C23" s="17"/>
      <c r="D23" s="17"/>
      <c r="E23" s="17"/>
      <c r="F23" s="17"/>
      <c r="G23" s="17"/>
      <c r="H23" s="17"/>
      <c r="I23" s="17"/>
      <c r="J23" s="17"/>
      <c r="K23" s="42"/>
    </row>
    <row r="24" spans="2:13" x14ac:dyDescent="0.25">
      <c r="B24" s="21"/>
      <c r="C24" s="23" t="str">
        <f t="shared" ref="C24:J24" si="5">C3</f>
        <v>T1-22</v>
      </c>
      <c r="D24" s="23" t="str">
        <f t="shared" si="5"/>
        <v>T2-22</v>
      </c>
      <c r="E24" s="23" t="str">
        <f t="shared" si="5"/>
        <v>T3-22</v>
      </c>
      <c r="F24" s="23" t="str">
        <f t="shared" si="5"/>
        <v>T4-22</v>
      </c>
      <c r="G24" s="23" t="str">
        <f t="shared" si="5"/>
        <v>T1-23</v>
      </c>
      <c r="H24" s="23" t="str">
        <f t="shared" si="5"/>
        <v>T2-23</v>
      </c>
      <c r="I24" s="23" t="str">
        <f t="shared" si="5"/>
        <v>T3-23</v>
      </c>
      <c r="J24" s="23" t="str">
        <f t="shared" si="5"/>
        <v>T4-23</v>
      </c>
      <c r="K24" s="42"/>
    </row>
    <row r="25" spans="2:13" x14ac:dyDescent="0.25">
      <c r="B25" s="8" t="s">
        <v>70</v>
      </c>
      <c r="C25" s="4">
        <f>'[2]Vue Globale du Marché TM'!$IO$101</f>
        <v>45045.866233333334</v>
      </c>
      <c r="D25" s="4">
        <f>'[2]Vue Globale du Marché TM'!$IP$101</f>
        <v>86162.953133333329</v>
      </c>
      <c r="E25" s="4">
        <f>'[2]Vue Globale du Marché TM'!$IQ$101</f>
        <v>128931.44727837334</v>
      </c>
      <c r="F25" s="4">
        <f>'[2]Vue Globale du Marché TM'!$IR$101</f>
        <v>153859.67541666667</v>
      </c>
      <c r="G25" s="4">
        <f>'[2]Vue Globale du Marché TM'!$IT$101</f>
        <v>162837.72353333334</v>
      </c>
      <c r="H25" s="4">
        <f>'[2]Vue Globale du Marché TM'!$IU$101</f>
        <v>182281.44422</v>
      </c>
      <c r="I25" s="4">
        <f>'[2]Vue Globale du Marché TM'!$IV$101</f>
        <v>0</v>
      </c>
      <c r="J25" s="4">
        <f>'[2]Vue Globale du Marché TM'!$IW$101</f>
        <v>0</v>
      </c>
      <c r="K25" s="42">
        <f>H25/D25-1</f>
        <v>1.1155431376397651</v>
      </c>
      <c r="L25" s="42">
        <f>H25/G25-1</f>
        <v>0.11940550546130968</v>
      </c>
      <c r="M25" s="42"/>
    </row>
    <row r="26" spans="2:13" x14ac:dyDescent="0.25">
      <c r="B26" s="2" t="s">
        <v>13</v>
      </c>
      <c r="C26" s="6">
        <f>'[2]Vue Globale du Marché TM'!$IO$102</f>
        <v>39746.153233333331</v>
      </c>
      <c r="D26" s="6">
        <f>'[2]Vue Globale du Marché TM'!$IP$102</f>
        <v>81264.437133333326</v>
      </c>
      <c r="E26" s="6">
        <f>'[2]Vue Globale du Marché TM'!$IQ$102</f>
        <v>123341.95827837333</v>
      </c>
      <c r="F26" s="6">
        <f>'[2]Vue Globale du Marché TM'!$IR$102</f>
        <v>148872.48841666666</v>
      </c>
      <c r="G26" s="6">
        <f>'[2]Vue Globale du Marché TM'!$IT$102</f>
        <v>158206.92653333332</v>
      </c>
      <c r="H26" s="6">
        <f>'[2]Vue Globale du Marché TM'!$IU$102</f>
        <v>177796.32974999998</v>
      </c>
      <c r="I26" s="6">
        <f>'[2]Vue Globale du Marché TM'!$IV$102</f>
        <v>0</v>
      </c>
      <c r="J26" s="6">
        <f>'[2]Vue Globale du Marché TM'!$IW$102</f>
        <v>0</v>
      </c>
      <c r="K26" s="42">
        <f>H26/D26-1</f>
        <v>1.1878737615358546</v>
      </c>
      <c r="L26" s="42">
        <f>H26/G26-1</f>
        <v>0.12382140052849877</v>
      </c>
      <c r="M26" s="42"/>
    </row>
    <row r="27" spans="2:13" x14ac:dyDescent="0.25">
      <c r="B27" s="2" t="s">
        <v>14</v>
      </c>
      <c r="C27" s="6">
        <f>'[2]Vue Globale du Marché TM'!$IO$103</f>
        <v>5299.7129999999997</v>
      </c>
      <c r="D27" s="6">
        <f>'[2]Vue Globale du Marché TM'!$IP$103</f>
        <v>4898.5159999999996</v>
      </c>
      <c r="E27" s="6">
        <f>'[2]Vue Globale du Marché TM'!$IQ$103</f>
        <v>5589.4890000000005</v>
      </c>
      <c r="F27" s="6">
        <f>'[2]Vue Globale du Marché TM'!$IR$103</f>
        <v>4987.1869999999999</v>
      </c>
      <c r="G27" s="6">
        <f>'[2]Vue Globale du Marché TM'!$IT$103</f>
        <v>4630.7970000000005</v>
      </c>
      <c r="H27" s="6">
        <f>'[2]Vue Globale du Marché TM'!$IU$103</f>
        <v>4485.1144700000004</v>
      </c>
      <c r="I27" s="6">
        <f>'[2]Vue Globale du Marché TM'!$IV$103</f>
        <v>0</v>
      </c>
      <c r="J27" s="6">
        <f>'[2]Vue Globale du Marché TM'!$IW$103</f>
        <v>0</v>
      </c>
      <c r="K27" s="42">
        <f>H27/E27-1</f>
        <v>-0.19758058920949662</v>
      </c>
      <c r="L27" s="42">
        <f>H27/G27-1</f>
        <v>-3.1459493905692693E-2</v>
      </c>
      <c r="M27" s="42"/>
    </row>
    <row r="28" spans="2:13" x14ac:dyDescent="0.25">
      <c r="K28" s="74">
        <f>H26-D26</f>
        <v>96531.89261666665</v>
      </c>
      <c r="L28" s="42"/>
      <c r="M28" s="42"/>
    </row>
    <row r="29" spans="2:13" x14ac:dyDescent="0.25">
      <c r="B29" s="10" t="s">
        <v>52</v>
      </c>
      <c r="C29" s="10"/>
      <c r="D29" s="10"/>
      <c r="E29" s="10"/>
      <c r="F29" s="10"/>
      <c r="G29" s="10"/>
      <c r="H29" s="10"/>
      <c r="I29" s="10"/>
      <c r="J29" s="10"/>
      <c r="K29" s="74">
        <f>H27-D27</f>
        <v>-413.40152999999918</v>
      </c>
      <c r="L29" s="42"/>
      <c r="M29" s="42"/>
    </row>
    <row r="30" spans="2:13" x14ac:dyDescent="0.25">
      <c r="B30" s="7" t="s">
        <v>13</v>
      </c>
      <c r="C30" s="1">
        <f t="shared" ref="C30:J30" si="6">C26/C$25</f>
        <v>0.88234851623125654</v>
      </c>
      <c r="D30" s="1">
        <f t="shared" si="6"/>
        <v>0.94314823457339292</v>
      </c>
      <c r="E30" s="1">
        <f t="shared" si="6"/>
        <v>0.95664758972315078</v>
      </c>
      <c r="F30" s="1">
        <f t="shared" si="6"/>
        <v>0.96758613336149168</v>
      </c>
      <c r="G30" s="1">
        <f t="shared" si="6"/>
        <v>0.97156189057720344</v>
      </c>
      <c r="H30" s="1">
        <f t="shared" si="6"/>
        <v>0.97539456366942745</v>
      </c>
      <c r="I30" s="1" t="e">
        <f t="shared" si="6"/>
        <v>#DIV/0!</v>
      </c>
      <c r="J30" s="1" t="e">
        <f t="shared" si="6"/>
        <v>#DIV/0!</v>
      </c>
      <c r="K30" s="42"/>
    </row>
    <row r="31" spans="2:13" x14ac:dyDescent="0.25">
      <c r="B31" s="7" t="s">
        <v>14</v>
      </c>
      <c r="C31" s="1">
        <f t="shared" ref="C31:J31" si="7">C27/C$25</f>
        <v>0.11765148376874332</v>
      </c>
      <c r="D31" s="1">
        <f t="shared" si="7"/>
        <v>5.6851765426607005E-2</v>
      </c>
      <c r="E31" s="1">
        <f t="shared" si="7"/>
        <v>4.335241027684926E-2</v>
      </c>
      <c r="F31" s="1">
        <f t="shared" si="7"/>
        <v>3.2413866638508253E-2</v>
      </c>
      <c r="G31" s="1">
        <f t="shared" si="7"/>
        <v>2.8438109422796391E-2</v>
      </c>
      <c r="H31" s="1">
        <f t="shared" si="7"/>
        <v>2.4605436330572432E-2</v>
      </c>
      <c r="I31" s="1" t="e">
        <f t="shared" si="7"/>
        <v>#DIV/0!</v>
      </c>
      <c r="J31" s="1" t="e">
        <f t="shared" si="7"/>
        <v>#DIV/0!</v>
      </c>
      <c r="K31" s="42"/>
    </row>
    <row r="32" spans="2:13" x14ac:dyDescent="0.25">
      <c r="K32" s="42"/>
    </row>
    <row r="33" spans="2:13" x14ac:dyDescent="0.25">
      <c r="K33" s="42"/>
    </row>
    <row r="34" spans="2:13" x14ac:dyDescent="0.25">
      <c r="B34" s="17" t="s">
        <v>44</v>
      </c>
      <c r="K34" s="42"/>
    </row>
    <row r="35" spans="2:13" x14ac:dyDescent="0.25">
      <c r="B35" s="21"/>
      <c r="C35" s="23" t="str">
        <f t="shared" ref="C35:J35" si="8">C3</f>
        <v>T1-22</v>
      </c>
      <c r="D35" s="23" t="str">
        <f t="shared" si="8"/>
        <v>T2-22</v>
      </c>
      <c r="E35" s="23" t="str">
        <f t="shared" si="8"/>
        <v>T3-22</v>
      </c>
      <c r="F35" s="23" t="str">
        <f t="shared" si="8"/>
        <v>T4-22</v>
      </c>
      <c r="G35" s="23" t="str">
        <f t="shared" si="8"/>
        <v>T1-23</v>
      </c>
      <c r="H35" s="23" t="str">
        <f t="shared" si="8"/>
        <v>T2-23</v>
      </c>
      <c r="I35" s="23" t="str">
        <f t="shared" si="8"/>
        <v>T3-23</v>
      </c>
      <c r="J35" s="23" t="str">
        <f t="shared" si="8"/>
        <v>T4-23</v>
      </c>
      <c r="K35" s="42"/>
    </row>
    <row r="36" spans="2:13" x14ac:dyDescent="0.25">
      <c r="B36" s="7" t="s">
        <v>0</v>
      </c>
      <c r="C36" s="6">
        <f>'[2]Marché Par Opérateur TM'!$IO$96</f>
        <v>34443.907233333332</v>
      </c>
      <c r="D36" s="6">
        <f>'[2]Marché Par Opérateur TM'!$IP$96</f>
        <v>62573.610133333335</v>
      </c>
      <c r="E36" s="6">
        <f>'[2]Marché Par Opérateur TM'!$IQ$96</f>
        <v>91846.823283333331</v>
      </c>
      <c r="F36" s="6">
        <f>'[2]Marché Par Opérateur TM'!$IR$96</f>
        <v>105168.69441666667</v>
      </c>
      <c r="G36" s="6">
        <f>'[2]Marché Par Opérateur TM'!$IT$96</f>
        <v>111498.80753333334</v>
      </c>
      <c r="H36" s="6">
        <f>'[2]Marché Par Opérateur TM'!$IU$96</f>
        <v>126839.44669999999</v>
      </c>
      <c r="I36" s="6">
        <f>'[2]Marché Par Opérateur TM'!$IV$96</f>
        <v>0</v>
      </c>
      <c r="J36" s="6">
        <f>'[2]Marché Par Opérateur TM'!$IW$96</f>
        <v>0</v>
      </c>
      <c r="K36" s="42">
        <f>H36/D36-1</f>
        <v>1.027043771802961</v>
      </c>
      <c r="L36" s="42">
        <f>H36/G36-1</f>
        <v>0.13758567921975717</v>
      </c>
      <c r="M36" s="42"/>
    </row>
    <row r="37" spans="2:13" x14ac:dyDescent="0.25">
      <c r="B37" s="7" t="s">
        <v>104</v>
      </c>
      <c r="C37" s="6">
        <f>'[2]Marché Par Opérateur TM'!$IO$97</f>
        <v>10601.959000000001</v>
      </c>
      <c r="D37" s="6">
        <f>'[2]Marché Par Opérateur TM'!$IP$97</f>
        <v>23589.343000000001</v>
      </c>
      <c r="E37" s="6">
        <f>'[2]Marché Par Opérateur TM'!$IQ$97</f>
        <v>37084.623995039998</v>
      </c>
      <c r="F37" s="6">
        <f>'[2]Marché Par Opérateur TM'!$IR$97</f>
        <v>48690.981</v>
      </c>
      <c r="G37" s="6">
        <f>'[2]Marché Par Opérateur TM'!$IT$97</f>
        <v>51338.915999999997</v>
      </c>
      <c r="H37" s="6">
        <f>'[2]Marché Par Opérateur TM'!$IU$97</f>
        <v>55441.997520000004</v>
      </c>
      <c r="I37" s="6">
        <f>'[2]Marché Par Opérateur TM'!$IV$97</f>
        <v>0</v>
      </c>
      <c r="J37" s="6">
        <f>'[2]Marché Par Opérateur TM'!$IW$97</f>
        <v>0</v>
      </c>
      <c r="K37" s="42">
        <f>H37/D37-1</f>
        <v>1.3502985021668472</v>
      </c>
      <c r="L37" s="42">
        <f>H37/G37-1</f>
        <v>7.9921467761415288E-2</v>
      </c>
      <c r="M37" s="42"/>
    </row>
    <row r="38" spans="2:13" hidden="1" x14ac:dyDescent="0.25">
      <c r="B38" s="7" t="s">
        <v>105</v>
      </c>
      <c r="C38" s="6">
        <f>'[2]Marché Par Opérateur TM'!HL278</f>
        <v>0</v>
      </c>
      <c r="D38" s="6">
        <f>'[2]Marché Par Opérateur TM'!HM278</f>
        <v>0</v>
      </c>
      <c r="E38" s="6">
        <f>'[2]Marché Par Opérateur TM'!HN278</f>
        <v>0</v>
      </c>
      <c r="F38" s="6">
        <f>'[2]Marché Par Opérateur TM'!HO278</f>
        <v>0</v>
      </c>
      <c r="G38" s="6"/>
      <c r="H38" s="6"/>
      <c r="I38" s="6"/>
      <c r="J38" s="6"/>
      <c r="K38" s="42" t="e">
        <f>D38/#REF!-1</f>
        <v>#REF!</v>
      </c>
      <c r="L38" s="42" t="e">
        <f t="shared" ref="L38" si="9">D38/C38-1</f>
        <v>#DIV/0!</v>
      </c>
      <c r="M38" s="42"/>
    </row>
    <row r="39" spans="2:13" x14ac:dyDescent="0.25">
      <c r="B39" s="7" t="s">
        <v>106</v>
      </c>
      <c r="C39" s="6"/>
      <c r="D39" s="6"/>
      <c r="E39" s="6"/>
      <c r="F39" s="6"/>
      <c r="G39" s="6"/>
      <c r="H39" s="6"/>
      <c r="I39" s="6"/>
      <c r="J39" s="6"/>
      <c r="K39" s="42"/>
      <c r="L39" s="42"/>
      <c r="M39" s="4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5"/>
  <sheetViews>
    <sheetView zoomScale="90" zoomScaleNormal="90" workbookViewId="0">
      <pane xSplit="2" ySplit="3" topLeftCell="C10" activePane="bottomRight" state="frozen"/>
      <selection activeCell="K58" sqref="K58"/>
      <selection pane="topRight" activeCell="K58" sqref="K58"/>
      <selection pane="bottomLeft" activeCell="K58" sqref="K58"/>
      <selection pane="bottomRight" activeCell="M37" sqref="M37"/>
    </sheetView>
  </sheetViews>
  <sheetFormatPr baseColWidth="10" defaultColWidth="11.42578125" defaultRowHeight="15" x14ac:dyDescent="0.25"/>
  <cols>
    <col min="1" max="1" width="7" style="2" customWidth="1"/>
    <col min="2" max="2" width="35.7109375" style="2" customWidth="1"/>
    <col min="3" max="3" width="10.85546875" style="2" hidden="1" customWidth="1"/>
    <col min="4" max="8" width="10.85546875" style="2" customWidth="1"/>
    <col min="9" max="10" width="10.85546875" style="2" hidden="1" customWidth="1"/>
    <col min="11" max="12" width="11.42578125" style="2"/>
    <col min="13" max="13" width="12" style="2" bestFit="1" customWidth="1"/>
    <col min="14" max="17" width="13.5703125" style="2" bestFit="1" customWidth="1"/>
    <col min="18" max="16384" width="11.42578125" style="2"/>
  </cols>
  <sheetData>
    <row r="2" spans="2:18" x14ac:dyDescent="0.25">
      <c r="B2" s="17" t="s">
        <v>17</v>
      </c>
      <c r="C2" s="17"/>
      <c r="D2" s="17"/>
      <c r="E2" s="17"/>
      <c r="F2" s="17"/>
      <c r="G2" s="17"/>
      <c r="H2" s="17"/>
      <c r="I2" s="17"/>
      <c r="J2" s="17"/>
    </row>
    <row r="3" spans="2:18" x14ac:dyDescent="0.25">
      <c r="B3" s="21"/>
      <c r="C3" s="23" t="s">
        <v>132</v>
      </c>
      <c r="D3" s="23" t="s">
        <v>133</v>
      </c>
      <c r="E3" s="23" t="s">
        <v>129</v>
      </c>
      <c r="F3" s="23" t="s">
        <v>134</v>
      </c>
      <c r="G3" s="23" t="s">
        <v>135</v>
      </c>
      <c r="H3" s="23" t="s">
        <v>136</v>
      </c>
      <c r="I3" s="23" t="s">
        <v>137</v>
      </c>
      <c r="J3" s="23" t="s">
        <v>138</v>
      </c>
    </row>
    <row r="4" spans="2:18" x14ac:dyDescent="0.25">
      <c r="B4" s="8" t="s">
        <v>45</v>
      </c>
      <c r="C4" s="9">
        <f t="shared" ref="C4:J4" si="0">SUM(C5:C7)</f>
        <v>1359317.2004390243</v>
      </c>
      <c r="D4" s="9">
        <f t="shared" si="0"/>
        <v>1359052.1552195123</v>
      </c>
      <c r="E4" s="9">
        <f t="shared" si="0"/>
        <v>1382783.0235121951</v>
      </c>
      <c r="F4" s="9">
        <f t="shared" si="0"/>
        <v>1321265.855219512</v>
      </c>
      <c r="G4" s="9">
        <f t="shared" si="0"/>
        <v>1317873.4275853659</v>
      </c>
      <c r="H4" s="9">
        <f t="shared" si="0"/>
        <v>1412368.1863658538</v>
      </c>
      <c r="I4" s="9">
        <f t="shared" si="0"/>
        <v>0</v>
      </c>
      <c r="J4" s="9">
        <f t="shared" si="0"/>
        <v>0</v>
      </c>
      <c r="K4" s="42">
        <f>H4/D4-1</f>
        <v>3.9230305431309898E-2</v>
      </c>
      <c r="L4" s="1">
        <f>H4/G4-1</f>
        <v>7.1702453970578173E-2</v>
      </c>
      <c r="M4" s="6"/>
      <c r="N4" s="6"/>
      <c r="O4" s="6"/>
      <c r="P4" s="6"/>
      <c r="Q4" s="6"/>
      <c r="R4" s="6"/>
    </row>
    <row r="5" spans="2:18" x14ac:dyDescent="0.25">
      <c r="B5" s="7" t="s">
        <v>11</v>
      </c>
      <c r="C5" s="6">
        <f>'[2]Vue Globale du Marché TM'!$IO$112</f>
        <v>1357505.233</v>
      </c>
      <c r="D5" s="6">
        <f>'[2]Vue Globale du Marché TM'!$IP$112</f>
        <v>1357425.156</v>
      </c>
      <c r="E5" s="6">
        <f>'[2]Vue Globale du Marché TM'!$IQ$112</f>
        <v>1379176.835</v>
      </c>
      <c r="F5" s="6">
        <f>'[2]Vue Globale du Marché TM'!$IR$112</f>
        <v>1319142.6269999999</v>
      </c>
      <c r="G5" s="6">
        <f>'[2]Vue Globale du Marché TM'!$IT$112</f>
        <v>1314777.0520000001</v>
      </c>
      <c r="H5" s="6">
        <f>'[2]Vue Globale du Marché TM'!$IU$112</f>
        <v>1402861.8540000001</v>
      </c>
      <c r="I5" s="6">
        <f>'[2]Vue Globale du Marché TM'!$IV$112</f>
        <v>0</v>
      </c>
      <c r="J5" s="6">
        <f>'[2]Vue Globale du Marché TM'!$IW$112</f>
        <v>0</v>
      </c>
      <c r="K5" s="42">
        <f>H5/D5-1</f>
        <v>3.3472709562780478E-2</v>
      </c>
      <c r="L5" s="1">
        <f>H5/G5-1</f>
        <v>6.6995998953592872E-2</v>
      </c>
      <c r="M5" s="6"/>
      <c r="N5" s="6"/>
      <c r="O5" s="6"/>
      <c r="P5" s="6"/>
      <c r="Q5" s="6"/>
    </row>
    <row r="6" spans="2:18" x14ac:dyDescent="0.25">
      <c r="B6" s="7" t="s">
        <v>12</v>
      </c>
      <c r="C6" s="6">
        <f>'[2]Vue Globale du Marché TM'!$IO$113</f>
        <v>1549.4964390243904</v>
      </c>
      <c r="D6" s="6">
        <f>'[2]Vue Globale du Marché TM'!$IP$113</f>
        <v>1404.1182195121951</v>
      </c>
      <c r="E6" s="6">
        <f>'[2]Vue Globale du Marché TM'!$IQ$113</f>
        <v>3342.8015121951221</v>
      </c>
      <c r="F6" s="6">
        <f>'[2]Vue Globale du Marché TM'!$IR$113</f>
        <v>1881.6242195121949</v>
      </c>
      <c r="G6" s="6">
        <f>'[2]Vue Globale du Marché TM'!$IT$113</f>
        <v>2877.2915853658537</v>
      </c>
      <c r="H6" s="6">
        <f>'[2]Vue Globale du Marché TM'!$IU$113</f>
        <v>9297.9583658536594</v>
      </c>
      <c r="I6" s="6">
        <f>'[2]Vue Globale du Marché TM'!$IV$113</f>
        <v>0</v>
      </c>
      <c r="J6" s="6">
        <f>'[2]Vue Globale du Marché TM'!$IW$113</f>
        <v>0</v>
      </c>
      <c r="K6" s="42">
        <f>H6/D6-1</f>
        <v>5.6219198901100116</v>
      </c>
      <c r="L6" s="1">
        <f>H6/G6-1</f>
        <v>2.2314967357301758</v>
      </c>
      <c r="M6" s="6"/>
      <c r="N6" s="6"/>
      <c r="O6" s="6"/>
      <c r="P6" s="6"/>
      <c r="Q6" s="6"/>
    </row>
    <row r="7" spans="2:18" x14ac:dyDescent="0.25">
      <c r="B7" s="7" t="s">
        <v>15</v>
      </c>
      <c r="C7" s="6">
        <f>'[2]Vue Globale du Marché TM'!$IO$114</f>
        <v>262.471</v>
      </c>
      <c r="D7" s="6">
        <f>'[2]Vue Globale du Marché TM'!$IP$114</f>
        <v>222.881</v>
      </c>
      <c r="E7" s="6">
        <f>'[2]Vue Globale du Marché TM'!$IQ$114</f>
        <v>263.387</v>
      </c>
      <c r="F7" s="6">
        <f>'[2]Vue Globale du Marché TM'!$IR$114</f>
        <v>241.60399999999998</v>
      </c>
      <c r="G7" s="6">
        <f>'[2]Vue Globale du Marché TM'!$IT$114</f>
        <v>219.084</v>
      </c>
      <c r="H7" s="6">
        <f>'[2]Vue Globale du Marché TM'!$IU$114</f>
        <v>208.374</v>
      </c>
      <c r="I7" s="6">
        <f>'[2]Vue Globale du Marché TM'!$IV$114</f>
        <v>0</v>
      </c>
      <c r="J7" s="6">
        <f>'[2]Vue Globale du Marché TM'!$IW$114</f>
        <v>0</v>
      </c>
      <c r="K7" s="42">
        <f>H7/D7-1</f>
        <v>-6.508854500832284E-2</v>
      </c>
      <c r="L7" s="1">
        <f>H7/G7-1</f>
        <v>-4.8885359040368059E-2</v>
      </c>
      <c r="M7" s="6"/>
      <c r="N7" s="6"/>
      <c r="O7" s="6"/>
      <c r="P7" s="6"/>
      <c r="Q7" s="6"/>
    </row>
    <row r="8" spans="2:18" ht="9.75" customHeight="1" x14ac:dyDescent="0.25">
      <c r="K8" s="42"/>
    </row>
    <row r="9" spans="2:18" x14ac:dyDescent="0.25">
      <c r="B9" s="10" t="s">
        <v>16</v>
      </c>
      <c r="C9" s="10"/>
      <c r="D9" s="10"/>
      <c r="E9" s="10"/>
      <c r="F9" s="10"/>
      <c r="G9" s="10"/>
      <c r="H9" s="10"/>
      <c r="I9" s="10"/>
      <c r="J9" s="10"/>
      <c r="K9" s="42"/>
    </row>
    <row r="10" spans="2:18" x14ac:dyDescent="0.25">
      <c r="B10" s="7" t="s">
        <v>11</v>
      </c>
      <c r="C10" s="97">
        <f t="shared" ref="C10:J10" si="1">C5/C$4</f>
        <v>0.99866700175761847</v>
      </c>
      <c r="D10" s="97">
        <f t="shared" si="1"/>
        <v>0.99880284269204556</v>
      </c>
      <c r="E10" s="97">
        <f t="shared" si="1"/>
        <v>0.99739207926993811</v>
      </c>
      <c r="F10" s="97">
        <f t="shared" si="1"/>
        <v>0.99839303482253439</v>
      </c>
      <c r="G10" s="97">
        <f t="shared" si="1"/>
        <v>0.99765047574330479</v>
      </c>
      <c r="H10" s="97">
        <f t="shared" si="1"/>
        <v>0.9932692250805264</v>
      </c>
      <c r="I10" s="97" t="e">
        <f t="shared" si="1"/>
        <v>#DIV/0!</v>
      </c>
      <c r="J10" s="97" t="e">
        <f t="shared" si="1"/>
        <v>#DIV/0!</v>
      </c>
      <c r="K10" s="42"/>
    </row>
    <row r="11" spans="2:18" x14ac:dyDescent="0.25">
      <c r="B11" s="7" t="s">
        <v>12</v>
      </c>
      <c r="C11" s="97">
        <f t="shared" ref="C11:J11" si="2">C6/C$4</f>
        <v>1.1399079173896594E-3</v>
      </c>
      <c r="D11" s="97">
        <f t="shared" si="2"/>
        <v>1.03315992261195E-3</v>
      </c>
      <c r="E11" s="97">
        <f t="shared" si="2"/>
        <v>2.4174447150100125E-3</v>
      </c>
      <c r="F11" s="97">
        <f t="shared" si="2"/>
        <v>1.4241072014985101E-3</v>
      </c>
      <c r="G11" s="97">
        <f t="shared" si="2"/>
        <v>2.1832837092995226E-3</v>
      </c>
      <c r="H11" s="97">
        <f t="shared" si="2"/>
        <v>6.5832397356514489E-3</v>
      </c>
      <c r="I11" s="97" t="e">
        <f t="shared" si="2"/>
        <v>#DIV/0!</v>
      </c>
      <c r="J11" s="97" t="e">
        <f t="shared" si="2"/>
        <v>#DIV/0!</v>
      </c>
      <c r="K11" s="42"/>
    </row>
    <row r="12" spans="2:18" x14ac:dyDescent="0.25">
      <c r="B12" s="7" t="s">
        <v>15</v>
      </c>
      <c r="C12" s="97">
        <f t="shared" ref="C12:J12" si="3">C7/C$4</f>
        <v>1.9309032499200971E-4</v>
      </c>
      <c r="D12" s="97">
        <f t="shared" si="3"/>
        <v>1.6399738534243416E-4</v>
      </c>
      <c r="E12" s="97">
        <f t="shared" si="3"/>
        <v>1.9047601505188506E-4</v>
      </c>
      <c r="F12" s="97">
        <f t="shared" si="3"/>
        <v>1.8285797596719129E-4</v>
      </c>
      <c r="G12" s="97">
        <f t="shared" si="3"/>
        <v>1.6624054739567068E-4</v>
      </c>
      <c r="H12" s="97">
        <f t="shared" si="3"/>
        <v>1.4753518382211965E-4</v>
      </c>
      <c r="I12" s="97" t="e">
        <f t="shared" si="3"/>
        <v>#DIV/0!</v>
      </c>
      <c r="J12" s="97" t="e">
        <f t="shared" si="3"/>
        <v>#DIV/0!</v>
      </c>
      <c r="K12" s="42"/>
    </row>
    <row r="13" spans="2:18" x14ac:dyDescent="0.25">
      <c r="B13" s="7"/>
      <c r="C13" s="18"/>
      <c r="D13" s="18"/>
      <c r="E13" s="18"/>
      <c r="F13" s="18"/>
      <c r="G13" s="18"/>
      <c r="H13" s="18"/>
      <c r="I13" s="18"/>
      <c r="J13" s="18"/>
      <c r="K13" s="42"/>
    </row>
    <row r="14" spans="2:18" x14ac:dyDescent="0.25">
      <c r="B14" s="17" t="s">
        <v>48</v>
      </c>
      <c r="C14" s="7"/>
      <c r="D14" s="7"/>
      <c r="E14" s="7"/>
      <c r="F14" s="7"/>
      <c r="G14" s="7"/>
      <c r="H14" s="7"/>
      <c r="I14" s="7"/>
      <c r="J14" s="7"/>
      <c r="K14" s="42"/>
    </row>
    <row r="15" spans="2:18" x14ac:dyDescent="0.25">
      <c r="B15" s="21"/>
      <c r="C15" s="23" t="str">
        <f t="shared" ref="C15:J15" si="4">C3</f>
        <v>T1-22</v>
      </c>
      <c r="D15" s="23" t="str">
        <f t="shared" si="4"/>
        <v>T2-22</v>
      </c>
      <c r="E15" s="23" t="str">
        <f t="shared" si="4"/>
        <v>T3-22</v>
      </c>
      <c r="F15" s="23" t="str">
        <f t="shared" si="4"/>
        <v>T4-22</v>
      </c>
      <c r="G15" s="23" t="str">
        <f t="shared" si="4"/>
        <v>T1-23</v>
      </c>
      <c r="H15" s="23" t="str">
        <f t="shared" si="4"/>
        <v>T2-23</v>
      </c>
      <c r="I15" s="23" t="str">
        <f t="shared" si="4"/>
        <v>T3-23</v>
      </c>
      <c r="J15" s="23" t="str">
        <f t="shared" si="4"/>
        <v>T4-23</v>
      </c>
      <c r="K15" s="42"/>
      <c r="L15" s="42"/>
      <c r="M15" s="6"/>
    </row>
    <row r="16" spans="2:18" x14ac:dyDescent="0.25">
      <c r="B16" s="7" t="s">
        <v>0</v>
      </c>
      <c r="C16" s="6">
        <f>'[2]Marché Par Opérateur TM'!$IO$109</f>
        <v>1258676.814</v>
      </c>
      <c r="D16" s="6">
        <f>'[2]Marché Par Opérateur TM'!$IP$109</f>
        <v>1270614.3219999999</v>
      </c>
      <c r="E16" s="6">
        <f>'[2]Marché Par Opérateur TM'!$IQ$109</f>
        <v>1300815.2339999999</v>
      </c>
      <c r="F16" s="6">
        <f>'[2]Marché Par Opérateur TM'!$IR$109</f>
        <v>1249472.7779999999</v>
      </c>
      <c r="G16" s="6">
        <f>'[2]Marché Par Opérateur TM'!$IT$109</f>
        <v>1248384.9619999998</v>
      </c>
      <c r="H16" s="6">
        <f>'[2]Marché Par Opérateur TM'!$IU$109</f>
        <v>1316972.246</v>
      </c>
      <c r="I16" s="6">
        <f>'[2]Marché Par Opérateur TM'!$IV$109</f>
        <v>0</v>
      </c>
      <c r="J16" s="6">
        <f>'[2]Marché Par Opérateur TM'!$IW$109</f>
        <v>0</v>
      </c>
      <c r="K16" s="42">
        <f>H16/D16-1</f>
        <v>3.6484654074283362E-2</v>
      </c>
      <c r="L16" s="42">
        <f>H16/G16-1</f>
        <v>5.4940812399821404E-2</v>
      </c>
      <c r="N16" s="6"/>
    </row>
    <row r="17" spans="2:13" x14ac:dyDescent="0.25">
      <c r="B17" s="7" t="s">
        <v>104</v>
      </c>
      <c r="C17" s="6">
        <f>'[2]Marché Par Opérateur TM'!$IO$110</f>
        <v>100640.38643902438</v>
      </c>
      <c r="D17" s="6">
        <f>'[2]Marché Par Opérateur TM'!$IP$110</f>
        <v>88437.833219512206</v>
      </c>
      <c r="E17" s="6">
        <f>'[2]Marché Par Opérateur TM'!$IQ$110</f>
        <v>81967.78951219513</v>
      </c>
      <c r="F17" s="6">
        <f>'[2]Marché Par Opérateur TM'!$IR$110</f>
        <v>71793.077219512197</v>
      </c>
      <c r="G17" s="6">
        <f>'[2]Marché Par Opérateur TM'!$IT$110</f>
        <v>69488.465585365848</v>
      </c>
      <c r="H17" s="6">
        <f>'[2]Marché Par Opérateur TM'!$IU$110</f>
        <v>95395.940365853661</v>
      </c>
      <c r="I17" s="6">
        <f>'[2]Marché Par Opérateur TM'!$IV$110</f>
        <v>0</v>
      </c>
      <c r="J17" s="6">
        <f>'[2]Marché Par Opérateur TM'!$IW$110</f>
        <v>0</v>
      </c>
      <c r="K17" s="42">
        <f>H17/D17-1</f>
        <v>7.8677946903908058E-2</v>
      </c>
      <c r="L17" s="42">
        <f>H17/G17-1</f>
        <v>0.37283129742821486</v>
      </c>
    </row>
    <row r="18" spans="2:13" hidden="1" x14ac:dyDescent="0.25">
      <c r="B18" s="7" t="s">
        <v>105</v>
      </c>
      <c r="C18" s="6">
        <f>'[2]Marché Par Opérateur TM'!HL111</f>
        <v>0</v>
      </c>
      <c r="D18" s="6">
        <f>'[2]Marché Par Opérateur TM'!HM111</f>
        <v>0</v>
      </c>
      <c r="E18" s="6">
        <f>'[2]Marché Par Opérateur TM'!HN111</f>
        <v>0</v>
      </c>
      <c r="F18" s="6">
        <f>'[2]Marché Par Opérateur TM'!HO111</f>
        <v>0</v>
      </c>
      <c r="G18" s="6">
        <f>'[2]Marché Par Opérateur TM'!HP111</f>
        <v>0</v>
      </c>
      <c r="H18" s="6">
        <f>'[2]Marché Par Opérateur TM'!HQ111</f>
        <v>0</v>
      </c>
      <c r="I18" s="6">
        <f>'[2]Marché Par Opérateur TM'!HR111</f>
        <v>0</v>
      </c>
      <c r="J18" s="6">
        <f>'[2]Marché Par Opérateur TM'!HS111</f>
        <v>0</v>
      </c>
      <c r="K18" s="42" t="e">
        <f>#REF!/#REF!-1</f>
        <v>#REF!</v>
      </c>
      <c r="L18" s="42" t="e">
        <f>#REF!/#REF!-1</f>
        <v>#REF!</v>
      </c>
    </row>
    <row r="19" spans="2:13" x14ac:dyDescent="0.25">
      <c r="B19" s="7" t="s">
        <v>106</v>
      </c>
      <c r="C19" s="6"/>
      <c r="D19" s="6"/>
      <c r="E19" s="6"/>
      <c r="F19" s="6"/>
      <c r="G19" s="6"/>
      <c r="H19" s="6"/>
      <c r="I19" s="6"/>
      <c r="J19" s="6"/>
      <c r="K19" s="42"/>
      <c r="L19" s="42"/>
    </row>
    <row r="20" spans="2:13" x14ac:dyDescent="0.25">
      <c r="B20" s="7"/>
      <c r="C20" s="7"/>
      <c r="D20" s="7"/>
      <c r="E20" s="7"/>
      <c r="F20" s="7"/>
      <c r="G20" s="7"/>
      <c r="H20" s="7"/>
      <c r="I20" s="7"/>
      <c r="J20" s="7"/>
      <c r="K20" s="42"/>
    </row>
    <row r="21" spans="2:13" x14ac:dyDescent="0.25">
      <c r="B21" s="10" t="s">
        <v>47</v>
      </c>
      <c r="C21" s="10"/>
      <c r="D21" s="10"/>
      <c r="E21" s="10"/>
      <c r="F21" s="10"/>
      <c r="G21" s="10"/>
      <c r="H21" s="10"/>
      <c r="I21" s="10"/>
      <c r="J21" s="10"/>
      <c r="K21" s="42"/>
    </row>
    <row r="22" spans="2:13" x14ac:dyDescent="0.25">
      <c r="B22" s="7" t="str">
        <f>B16</f>
        <v>MTN</v>
      </c>
      <c r="C22" s="3">
        <f t="shared" ref="C22:J22" si="5">C16/C$4</f>
        <v>0.92596254471986372</v>
      </c>
      <c r="D22" s="3">
        <f t="shared" si="5"/>
        <v>0.93492682905518953</v>
      </c>
      <c r="E22" s="3">
        <f t="shared" si="5"/>
        <v>0.94072259485511955</v>
      </c>
      <c r="F22" s="3">
        <f t="shared" si="5"/>
        <v>0.9456634129036926</v>
      </c>
      <c r="G22" s="3">
        <f t="shared" si="5"/>
        <v>0.9472722765852527</v>
      </c>
      <c r="H22" s="3">
        <f t="shared" si="5"/>
        <v>0.93245674797354661</v>
      </c>
      <c r="I22" s="3" t="e">
        <f t="shared" si="5"/>
        <v>#DIV/0!</v>
      </c>
      <c r="J22" s="3" t="e">
        <f t="shared" si="5"/>
        <v>#DIV/0!</v>
      </c>
    </row>
    <row r="23" spans="2:13" x14ac:dyDescent="0.25">
      <c r="B23" s="7" t="str">
        <f>B17</f>
        <v>AIRTEL</v>
      </c>
      <c r="C23" s="3">
        <f t="shared" ref="C23:J23" si="6">C17/C$4</f>
        <v>7.4037455280136347E-2</v>
      </c>
      <c r="D23" s="3">
        <f t="shared" si="6"/>
        <v>6.5073170944810313E-2</v>
      </c>
      <c r="E23" s="3">
        <f t="shared" si="6"/>
        <v>5.9277405144880446E-2</v>
      </c>
      <c r="F23" s="3">
        <f t="shared" si="6"/>
        <v>5.4336587096307475E-2</v>
      </c>
      <c r="G23" s="3">
        <f t="shared" si="6"/>
        <v>5.2727723414747046E-2</v>
      </c>
      <c r="H23" s="3">
        <f t="shared" si="6"/>
        <v>6.7543252026453324E-2</v>
      </c>
      <c r="I23" s="3" t="e">
        <f t="shared" si="6"/>
        <v>#DIV/0!</v>
      </c>
      <c r="J23" s="3" t="e">
        <f t="shared" si="6"/>
        <v>#DIV/0!</v>
      </c>
    </row>
    <row r="24" spans="2:13" x14ac:dyDescent="0.25">
      <c r="B24" s="7" t="str">
        <f>B18</f>
        <v>WARID</v>
      </c>
      <c r="C24" s="3">
        <f t="shared" ref="C24:J24" si="7">C18/C$4</f>
        <v>0</v>
      </c>
      <c r="D24" s="3">
        <f t="shared" si="7"/>
        <v>0</v>
      </c>
      <c r="E24" s="3">
        <f t="shared" si="7"/>
        <v>0</v>
      </c>
      <c r="F24" s="3">
        <f t="shared" si="7"/>
        <v>0</v>
      </c>
      <c r="G24" s="3">
        <f t="shared" si="7"/>
        <v>0</v>
      </c>
      <c r="H24" s="3">
        <f t="shared" si="7"/>
        <v>0</v>
      </c>
      <c r="I24" s="3" t="e">
        <f t="shared" si="7"/>
        <v>#DIV/0!</v>
      </c>
      <c r="J24" s="3" t="e">
        <f t="shared" si="7"/>
        <v>#DIV/0!</v>
      </c>
    </row>
    <row r="25" spans="2:13" x14ac:dyDescent="0.25">
      <c r="B25" s="7" t="str">
        <f>B19</f>
        <v>AZUR</v>
      </c>
      <c r="C25" s="3">
        <f t="shared" ref="C25:J25" si="8">C19/C$4</f>
        <v>0</v>
      </c>
      <c r="D25" s="3">
        <f t="shared" si="8"/>
        <v>0</v>
      </c>
      <c r="E25" s="3">
        <f t="shared" si="8"/>
        <v>0</v>
      </c>
      <c r="F25" s="3">
        <f t="shared" si="8"/>
        <v>0</v>
      </c>
      <c r="G25" s="3">
        <f t="shared" si="8"/>
        <v>0</v>
      </c>
      <c r="H25" s="3">
        <f t="shared" si="8"/>
        <v>0</v>
      </c>
      <c r="I25" s="3" t="e">
        <f t="shared" si="8"/>
        <v>#DIV/0!</v>
      </c>
      <c r="J25" s="3" t="e">
        <f t="shared" si="8"/>
        <v>#DIV/0!</v>
      </c>
    </row>
    <row r="26" spans="2:13" x14ac:dyDescent="0.25">
      <c r="B26" s="7"/>
      <c r="C26" s="7"/>
      <c r="D26" s="7"/>
      <c r="E26" s="7"/>
      <c r="F26" s="7"/>
      <c r="G26" s="7"/>
      <c r="H26" s="7"/>
      <c r="I26" s="7"/>
      <c r="J26" s="7"/>
    </row>
    <row r="27" spans="2:13" x14ac:dyDescent="0.25">
      <c r="B27" s="7"/>
      <c r="C27" s="7"/>
      <c r="D27" s="7"/>
      <c r="E27" s="7"/>
      <c r="F27" s="7"/>
      <c r="G27" s="7"/>
      <c r="H27" s="7"/>
      <c r="I27" s="7"/>
      <c r="J27" s="7"/>
    </row>
    <row r="28" spans="2:13" x14ac:dyDescent="0.25">
      <c r="B28" s="17" t="s">
        <v>18</v>
      </c>
      <c r="C28" s="17"/>
      <c r="D28" s="17"/>
      <c r="E28" s="17"/>
      <c r="F28" s="17"/>
      <c r="G28" s="17"/>
      <c r="H28" s="17"/>
      <c r="I28" s="17"/>
      <c r="J28" s="17"/>
    </row>
    <row r="29" spans="2:13" x14ac:dyDescent="0.25">
      <c r="B29" s="21"/>
      <c r="C29" s="23" t="str">
        <f t="shared" ref="C29:J29" si="9">C3</f>
        <v>T1-22</v>
      </c>
      <c r="D29" s="23" t="str">
        <f t="shared" si="9"/>
        <v>T2-22</v>
      </c>
      <c r="E29" s="23" t="str">
        <f t="shared" si="9"/>
        <v>T3-22</v>
      </c>
      <c r="F29" s="23" t="str">
        <f t="shared" si="9"/>
        <v>T4-22</v>
      </c>
      <c r="G29" s="23" t="str">
        <f t="shared" si="9"/>
        <v>T1-23</v>
      </c>
      <c r="H29" s="23" t="str">
        <f t="shared" si="9"/>
        <v>T2-23</v>
      </c>
      <c r="I29" s="23" t="str">
        <f t="shared" si="9"/>
        <v>T3-23</v>
      </c>
      <c r="J29" s="23" t="str">
        <f t="shared" si="9"/>
        <v>T4-23</v>
      </c>
    </row>
    <row r="30" spans="2:13" x14ac:dyDescent="0.25">
      <c r="B30" s="8" t="s">
        <v>46</v>
      </c>
      <c r="C30" s="4">
        <f>'[2]Vue Globale du Marché TM'!$IO$121</f>
        <v>1545.9659999999999</v>
      </c>
      <c r="D30" s="4">
        <f>'[2]Vue Globale du Marché TM'!$IP$121</f>
        <v>1401.2359999999999</v>
      </c>
      <c r="E30" s="4">
        <f>'[2]Vue Globale du Marché TM'!$IQ$121</f>
        <v>3339.1580000000004</v>
      </c>
      <c r="F30" s="4">
        <f>'[2]Vue Globale du Marché TM'!$IR$121</f>
        <v>1877.2429999999999</v>
      </c>
      <c r="G30" s="4">
        <f>'[2]Vue Globale du Marché TM'!$IT$121</f>
        <v>2866.1809999999996</v>
      </c>
      <c r="H30" s="4">
        <f>'[2]Vue Globale du Marché TM'!$IU$121</f>
        <v>9295.9050000000007</v>
      </c>
      <c r="I30" s="4">
        <f>'[2]Vue Globale du Marché TM'!$IV$121</f>
        <v>0</v>
      </c>
      <c r="J30" s="4">
        <f>'[2]Vue Globale du Marché TM'!$IW$121</f>
        <v>0</v>
      </c>
      <c r="K30" s="1">
        <f>H30/D30-1</f>
        <v>5.6340752021786491</v>
      </c>
      <c r="L30" s="1">
        <f>H30/F30-1</f>
        <v>3.9518922164045893</v>
      </c>
      <c r="M30" s="1"/>
    </row>
    <row r="31" spans="2:13" x14ac:dyDescent="0.25">
      <c r="B31" s="7" t="s">
        <v>13</v>
      </c>
      <c r="C31" s="6">
        <f>'[2]Vue Globale du Marché TM'!$IO$122</f>
        <v>1545.9659999999999</v>
      </c>
      <c r="D31" s="6">
        <f>'[2]Vue Globale du Marché TM'!$IP$122</f>
        <v>1401.2359999999999</v>
      </c>
      <c r="E31" s="6">
        <f>'[2]Vue Globale du Marché TM'!$IQ$122</f>
        <v>3339.1580000000004</v>
      </c>
      <c r="F31" s="6">
        <f>'[2]Vue Globale du Marché TM'!$IR$122</f>
        <v>1877.2429999999999</v>
      </c>
      <c r="G31" s="6">
        <f>'[2]Vue Globale du Marché TM'!$IT$122</f>
        <v>2866.1809999999996</v>
      </c>
      <c r="H31" s="6">
        <f>'[2]Vue Globale du Marché TM'!$IU$122</f>
        <v>9295.9050000000007</v>
      </c>
      <c r="I31" s="6">
        <f>'[2]Vue Globale du Marché TM'!$IV$122</f>
        <v>0</v>
      </c>
      <c r="J31" s="6">
        <f>'[2]Vue Globale du Marché TM'!$IW$122</f>
        <v>0</v>
      </c>
      <c r="K31" s="1">
        <f>H31/D31-1</f>
        <v>5.6340752021786491</v>
      </c>
      <c r="L31" s="1">
        <f>H31/F31-1</f>
        <v>3.9518922164045893</v>
      </c>
    </row>
    <row r="32" spans="2:13" x14ac:dyDescent="0.25">
      <c r="B32" s="7" t="s">
        <v>14</v>
      </c>
      <c r="C32" s="6">
        <f>'[2]Vue Globale du Marché TM'!$IO$123</f>
        <v>0</v>
      </c>
      <c r="D32" s="6">
        <f>'[2]Vue Globale du Marché TM'!$IP$123</f>
        <v>0</v>
      </c>
      <c r="E32" s="6">
        <f>'[2]Vue Globale du Marché TM'!$IQ$123</f>
        <v>0</v>
      </c>
      <c r="F32" s="6">
        <f>'[2]Vue Globale du Marché TM'!$IR$123</f>
        <v>0</v>
      </c>
      <c r="G32" s="6">
        <f>'[2]Vue Globale du Marché TM'!$IT$123</f>
        <v>0</v>
      </c>
      <c r="H32" s="6">
        <f>'[2]Vue Globale du Marché TM'!$IU$123</f>
        <v>0</v>
      </c>
      <c r="I32" s="6">
        <f>'[2]Vue Globale du Marché TM'!$IV$123</f>
        <v>0</v>
      </c>
      <c r="J32" s="6">
        <f>'[2]Vue Globale du Marché TM'!$IW$123</f>
        <v>0</v>
      </c>
    </row>
    <row r="33" spans="2:13" x14ac:dyDescent="0.25">
      <c r="B33" s="7"/>
      <c r="C33" s="6"/>
      <c r="D33" s="6"/>
      <c r="E33" s="6"/>
      <c r="F33" s="6"/>
      <c r="G33" s="6"/>
      <c r="H33" s="6"/>
      <c r="I33" s="6"/>
      <c r="J33" s="6"/>
    </row>
    <row r="34" spans="2:13" x14ac:dyDescent="0.25">
      <c r="B34" s="149" t="s">
        <v>53</v>
      </c>
      <c r="C34" s="6"/>
      <c r="D34" s="6"/>
      <c r="E34" s="6"/>
      <c r="F34" s="6"/>
      <c r="G34" s="6"/>
      <c r="H34" s="6"/>
      <c r="I34" s="6"/>
      <c r="J34" s="6"/>
    </row>
    <row r="35" spans="2:13" x14ac:dyDescent="0.25">
      <c r="B35" s="147"/>
      <c r="C35" s="148" t="str">
        <f>C29</f>
        <v>T1-22</v>
      </c>
      <c r="D35" s="148" t="str">
        <f t="shared" ref="D35:J35" si="10">D29</f>
        <v>T2-22</v>
      </c>
      <c r="E35" s="148" t="str">
        <f t="shared" si="10"/>
        <v>T3-22</v>
      </c>
      <c r="F35" s="148" t="str">
        <f t="shared" si="10"/>
        <v>T4-22</v>
      </c>
      <c r="G35" s="148" t="str">
        <f t="shared" si="10"/>
        <v>T1-23</v>
      </c>
      <c r="H35" s="148" t="str">
        <f t="shared" si="10"/>
        <v>T2-23</v>
      </c>
      <c r="I35" s="148" t="str">
        <f t="shared" si="10"/>
        <v>T3-23</v>
      </c>
      <c r="J35" s="148" t="str">
        <f t="shared" si="10"/>
        <v>T4-23</v>
      </c>
    </row>
    <row r="36" spans="2:13" x14ac:dyDescent="0.25">
      <c r="B36" s="7" t="s">
        <v>0</v>
      </c>
      <c r="C36" s="6">
        <f>'[2]Marché Par Opérateur TM'!$IO$122</f>
        <v>543.05999999999995</v>
      </c>
      <c r="D36" s="6">
        <f>'[2]Marché Par Opérateur TM'!$IP$122</f>
        <v>527.62799999999993</v>
      </c>
      <c r="E36" s="6">
        <f>'[2]Marché Par Opérateur TM'!$IQ$122</f>
        <v>2422.0450000000001</v>
      </c>
      <c r="F36" s="6">
        <f>'[2]Marché Par Opérateur TM'!$IR$122</f>
        <v>1267.8800000000001</v>
      </c>
      <c r="G36" s="6">
        <f>'[2]Marché Par Opérateur TM'!$IT$122</f>
        <v>2335.7579999999998</v>
      </c>
      <c r="H36" s="6">
        <f>'[2]Marché Par Opérateur TM'!$IU$122</f>
        <v>8722.7739999999994</v>
      </c>
      <c r="I36" s="6">
        <f>'[2]Marché Par Opérateur TM'!$IV$122</f>
        <v>0</v>
      </c>
      <c r="J36" s="6">
        <f>'[2]Marché Par Opérateur TM'!$IW$122</f>
        <v>0</v>
      </c>
      <c r="K36" s="42">
        <f>H36/D36-1</f>
        <v>15.532052885745262</v>
      </c>
      <c r="L36" s="42">
        <f>H36/F36-1</f>
        <v>5.8798103921506755</v>
      </c>
      <c r="M36" s="6">
        <f>H36-D36</f>
        <v>8195.1459999999988</v>
      </c>
    </row>
    <row r="37" spans="2:13" x14ac:dyDescent="0.25">
      <c r="B37" s="7" t="s">
        <v>104</v>
      </c>
      <c r="C37" s="6">
        <f>'[2]Marché Par Opérateur TM'!$IO$123</f>
        <v>1002.9059999999999</v>
      </c>
      <c r="D37" s="6">
        <f>'[2]Marché Par Opérateur TM'!$IP$123</f>
        <v>873.60799999999995</v>
      </c>
      <c r="E37" s="6">
        <f>'[2]Marché Par Opérateur TM'!$IQ$123</f>
        <v>917.11300000000006</v>
      </c>
      <c r="F37" s="6">
        <f>'[2]Marché Par Opérateur TM'!$IR$123</f>
        <v>609.36300000000006</v>
      </c>
      <c r="G37" s="6">
        <f>'[2]Marché Par Opérateur TM'!$IT$123</f>
        <v>530.423</v>
      </c>
      <c r="H37" s="6">
        <f>'[2]Marché Par Opérateur TM'!$IU$123</f>
        <v>573.13099999999997</v>
      </c>
      <c r="I37" s="6">
        <f>'[2]Marché Par Opérateur TM'!$IV$123</f>
        <v>0</v>
      </c>
      <c r="J37" s="6">
        <f>'[2]Marché Par Opérateur TM'!$IW$123</f>
        <v>0</v>
      </c>
      <c r="K37" s="42">
        <f>H37/D37-1</f>
        <v>-0.34394946016977868</v>
      </c>
      <c r="L37" s="42">
        <f>H37/F37-1</f>
        <v>-5.9458811906860198E-2</v>
      </c>
      <c r="M37" s="6">
        <f>H37-D37</f>
        <v>-300.47699999999998</v>
      </c>
    </row>
    <row r="38" spans="2:13" hidden="1" x14ac:dyDescent="0.25">
      <c r="B38" s="7" t="s">
        <v>105</v>
      </c>
      <c r="C38" s="6">
        <f>'[2]Marché Par Opérateur TM'!HL124</f>
        <v>0</v>
      </c>
      <c r="D38" s="6">
        <f>'[2]Marché Par Opérateur TM'!HM124</f>
        <v>0</v>
      </c>
      <c r="E38" s="6">
        <f>'[2]Marché Par Opérateur TM'!HN124</f>
        <v>0</v>
      </c>
      <c r="F38" s="6">
        <f>'[2]Marché Par Opérateur TM'!HO124</f>
        <v>0</v>
      </c>
      <c r="G38" s="6">
        <f>'[2]Marché Par Opérateur TM'!HP124</f>
        <v>0</v>
      </c>
      <c r="H38" s="6">
        <f>'[2]Marché Par Opérateur TM'!HQ124</f>
        <v>0</v>
      </c>
      <c r="I38" s="6">
        <f>'[2]Marché Par Opérateur TM'!HR124</f>
        <v>0</v>
      </c>
      <c r="J38" s="6">
        <f>'[2]Marché Par Opérateur TM'!HS124</f>
        <v>0</v>
      </c>
      <c r="K38" s="42" t="e">
        <f>#REF!/#REF!-1</f>
        <v>#REF!</v>
      </c>
      <c r="L38" s="42" t="e">
        <f>#REF!/#REF!-1</f>
        <v>#REF!</v>
      </c>
    </row>
    <row r="39" spans="2:13" x14ac:dyDescent="0.25">
      <c r="B39" s="7" t="s">
        <v>106</v>
      </c>
      <c r="C39" s="6"/>
      <c r="D39" s="6"/>
      <c r="E39" s="6"/>
      <c r="F39" s="6"/>
      <c r="G39" s="6"/>
      <c r="H39" s="6"/>
      <c r="I39" s="6"/>
      <c r="J39" s="6"/>
      <c r="K39" s="42"/>
      <c r="L39" s="42"/>
    </row>
    <row r="40" spans="2:13" x14ac:dyDescent="0.25">
      <c r="C40" s="6"/>
      <c r="D40" s="6"/>
      <c r="E40" s="6"/>
      <c r="F40" s="6"/>
      <c r="G40" s="6"/>
      <c r="H40" s="6"/>
      <c r="I40" s="6"/>
      <c r="J40" s="6"/>
      <c r="K40" s="42" t="e">
        <f>#REF!/#REF!-1</f>
        <v>#REF!</v>
      </c>
      <c r="L40" s="42" t="e">
        <f>E40/D40-1</f>
        <v>#DIV/0!</v>
      </c>
    </row>
    <row r="41" spans="2:13" x14ac:dyDescent="0.25">
      <c r="B41" s="10" t="s">
        <v>47</v>
      </c>
      <c r="C41" s="10"/>
      <c r="D41" s="10"/>
      <c r="E41" s="10"/>
      <c r="F41" s="10"/>
      <c r="G41" s="10"/>
      <c r="H41" s="10"/>
      <c r="I41" s="10"/>
      <c r="J41" s="10"/>
    </row>
    <row r="42" spans="2:13" x14ac:dyDescent="0.25">
      <c r="B42" s="7" t="str">
        <f>B36</f>
        <v>MTN</v>
      </c>
      <c r="C42" s="18">
        <f t="shared" ref="C42:J42" si="11">C36/C$30</f>
        <v>0.35127551317428712</v>
      </c>
      <c r="D42" s="18">
        <f t="shared" si="11"/>
        <v>0.37654470767236925</v>
      </c>
      <c r="E42" s="18">
        <f t="shared" si="11"/>
        <v>0.7253460303465723</v>
      </c>
      <c r="F42" s="18">
        <f t="shared" si="11"/>
        <v>0.67539471448288801</v>
      </c>
      <c r="G42" s="18">
        <f t="shared" si="11"/>
        <v>0.81493736787732529</v>
      </c>
      <c r="H42" s="18">
        <f t="shared" si="11"/>
        <v>0.93834586304399614</v>
      </c>
      <c r="I42" s="18" t="e">
        <f t="shared" si="11"/>
        <v>#DIV/0!</v>
      </c>
      <c r="J42" s="18" t="e">
        <f t="shared" si="11"/>
        <v>#DIV/0!</v>
      </c>
    </row>
    <row r="43" spans="2:13" x14ac:dyDescent="0.25">
      <c r="B43" s="7" t="str">
        <f>B37</f>
        <v>AIRTEL</v>
      </c>
      <c r="C43" s="18">
        <f t="shared" ref="C43:J43" si="12">C37/C$30</f>
        <v>0.64872448682571282</v>
      </c>
      <c r="D43" s="18">
        <f t="shared" si="12"/>
        <v>0.62345529232763075</v>
      </c>
      <c r="E43" s="18">
        <f t="shared" si="12"/>
        <v>0.27465396965342759</v>
      </c>
      <c r="F43" s="18">
        <f t="shared" si="12"/>
        <v>0.3246052855171121</v>
      </c>
      <c r="G43" s="18">
        <f t="shared" si="12"/>
        <v>0.18506263212267476</v>
      </c>
      <c r="H43" s="18">
        <f t="shared" si="12"/>
        <v>6.165413695600374E-2</v>
      </c>
      <c r="I43" s="18" t="e">
        <f t="shared" si="12"/>
        <v>#DIV/0!</v>
      </c>
      <c r="J43" s="18" t="e">
        <f t="shared" si="12"/>
        <v>#DIV/0!</v>
      </c>
    </row>
    <row r="44" spans="2:13" x14ac:dyDescent="0.25">
      <c r="B44" s="7" t="str">
        <f>B38</f>
        <v>WARID</v>
      </c>
      <c r="C44" s="18">
        <f t="shared" ref="C44:J44" si="13">C38/C$30</f>
        <v>0</v>
      </c>
      <c r="D44" s="18">
        <f t="shared" si="13"/>
        <v>0</v>
      </c>
      <c r="E44" s="18">
        <f t="shared" si="13"/>
        <v>0</v>
      </c>
      <c r="F44" s="18">
        <f t="shared" si="13"/>
        <v>0</v>
      </c>
      <c r="G44" s="18">
        <f t="shared" si="13"/>
        <v>0</v>
      </c>
      <c r="H44" s="18">
        <f t="shared" si="13"/>
        <v>0</v>
      </c>
      <c r="I44" s="18" t="e">
        <f t="shared" si="13"/>
        <v>#DIV/0!</v>
      </c>
      <c r="J44" s="18" t="e">
        <f t="shared" si="13"/>
        <v>#DIV/0!</v>
      </c>
    </row>
    <row r="45" spans="2:13" x14ac:dyDescent="0.25">
      <c r="B45" s="7" t="str">
        <f>B39</f>
        <v>AZUR</v>
      </c>
      <c r="C45" s="18">
        <f t="shared" ref="C45:J45" si="14">C39/C$30</f>
        <v>0</v>
      </c>
      <c r="D45" s="18">
        <f t="shared" si="14"/>
        <v>0</v>
      </c>
      <c r="E45" s="18">
        <f t="shared" si="14"/>
        <v>0</v>
      </c>
      <c r="F45" s="18">
        <f t="shared" si="14"/>
        <v>0</v>
      </c>
      <c r="G45" s="18">
        <f t="shared" si="14"/>
        <v>0</v>
      </c>
      <c r="H45" s="18">
        <f t="shared" si="14"/>
        <v>0</v>
      </c>
      <c r="I45" s="18" t="e">
        <f t="shared" si="14"/>
        <v>#DIV/0!</v>
      </c>
      <c r="J45" s="18" t="e">
        <f t="shared" si="14"/>
        <v>#DIV/0!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N82"/>
  <sheetViews>
    <sheetView tabSelected="1" workbookViewId="0">
      <pane xSplit="2" ySplit="3" topLeftCell="C23" activePane="bottomRight" state="frozen"/>
      <selection activeCell="K58" sqref="K58"/>
      <selection pane="topRight" activeCell="K58" sqref="K58"/>
      <selection pane="bottomLeft" activeCell="K58" sqref="K58"/>
      <selection pane="bottomRight" activeCell="K40" sqref="K40"/>
    </sheetView>
  </sheetViews>
  <sheetFormatPr baseColWidth="10" defaultColWidth="11.42578125" defaultRowHeight="15" x14ac:dyDescent="0.25"/>
  <cols>
    <col min="1" max="1" width="7" style="2" customWidth="1"/>
    <col min="2" max="2" width="35.7109375" style="2" customWidth="1"/>
    <col min="3" max="3" width="10.140625" style="2" hidden="1" customWidth="1"/>
    <col min="4" max="8" width="8.7109375" style="2" customWidth="1"/>
    <col min="9" max="10" width="8.7109375" style="2" hidden="1" customWidth="1"/>
    <col min="11" max="11" width="11.42578125" style="2"/>
    <col min="12" max="12" width="11.85546875" style="2" bestFit="1" customWidth="1"/>
    <col min="13" max="13" width="11.42578125" style="2"/>
    <col min="14" max="14" width="16.42578125" style="2" bestFit="1" customWidth="1"/>
    <col min="15" max="16384" width="11.42578125" style="2"/>
  </cols>
  <sheetData>
    <row r="3" spans="2:13" x14ac:dyDescent="0.25">
      <c r="B3" s="24"/>
      <c r="C3" s="25" t="s">
        <v>132</v>
      </c>
      <c r="D3" s="25" t="s">
        <v>133</v>
      </c>
      <c r="E3" s="25" t="s">
        <v>129</v>
      </c>
      <c r="F3" s="25" t="s">
        <v>134</v>
      </c>
      <c r="G3" s="25" t="s">
        <v>135</v>
      </c>
      <c r="H3" s="25" t="s">
        <v>136</v>
      </c>
      <c r="I3" s="25" t="s">
        <v>137</v>
      </c>
      <c r="J3" s="25" t="s">
        <v>138</v>
      </c>
      <c r="K3" s="43"/>
      <c r="L3" s="43"/>
    </row>
    <row r="4" spans="2:13" x14ac:dyDescent="0.25">
      <c r="B4" s="8" t="s">
        <v>4</v>
      </c>
      <c r="C4" s="9">
        <f t="shared" ref="C4:J4" si="0">SUM(C5:C8)</f>
        <v>30936.237309284825</v>
      </c>
      <c r="D4" s="9">
        <f t="shared" si="0"/>
        <v>31310.963947049135</v>
      </c>
      <c r="E4" s="9">
        <f t="shared" si="0"/>
        <v>33506.54865851879</v>
      </c>
      <c r="F4" s="9">
        <f t="shared" si="0"/>
        <v>33664.209672777797</v>
      </c>
      <c r="G4" s="9">
        <f t="shared" si="0"/>
        <v>32139.463930269172</v>
      </c>
      <c r="H4" s="9">
        <f t="shared" si="0"/>
        <v>33229.24126418792</v>
      </c>
      <c r="I4" s="9">
        <f t="shared" si="0"/>
        <v>0</v>
      </c>
      <c r="J4" s="9">
        <f t="shared" si="0"/>
        <v>0</v>
      </c>
      <c r="K4" s="43">
        <f>H4/D4-1</f>
        <v>6.1265354857258369E-2</v>
      </c>
      <c r="L4" s="43"/>
    </row>
    <row r="5" spans="2:13" x14ac:dyDescent="0.25">
      <c r="B5" s="7" t="s">
        <v>1</v>
      </c>
      <c r="C5" s="6">
        <f>'[2]Vue Globale du Marché TM'!$IO$8/1000</f>
        <v>27032.626049404163</v>
      </c>
      <c r="D5" s="6">
        <f>'[2]Vue Globale du Marché TM'!$IP$8/1000</f>
        <v>26756.839286423663</v>
      </c>
      <c r="E5" s="6">
        <f>'[2]Vue Globale du Marché TM'!$IQ$8/1000</f>
        <v>27973.147383164305</v>
      </c>
      <c r="F5" s="6">
        <f>'[2]Vue Globale du Marché TM'!$IR$8/1000</f>
        <v>27905.6365369704</v>
      </c>
      <c r="G5" s="6">
        <f>'[2]Vue Globale du Marché TM'!$IT$8/1000</f>
        <v>26296.452422756462</v>
      </c>
      <c r="H5" s="6">
        <f>'[2]Vue Globale du Marché TM'!$IU$8/1000</f>
        <v>26937.819243020771</v>
      </c>
      <c r="I5" s="6">
        <f>'[2]Vue Globale du Marché TM'!$IV$8/1000</f>
        <v>0</v>
      </c>
      <c r="J5" s="6">
        <f>'[2]Vue Globale du Marché TM'!$IW$8/1000</f>
        <v>0</v>
      </c>
      <c r="K5" s="43">
        <f>H5/D5-1</f>
        <v>6.7638765049853333E-3</v>
      </c>
      <c r="L5" s="138"/>
      <c r="M5" s="6"/>
    </row>
    <row r="6" spans="2:13" x14ac:dyDescent="0.25">
      <c r="B6" s="7" t="s">
        <v>2</v>
      </c>
      <c r="C6" s="6">
        <f>'[2]Vue Globale du Marché TM'!$IO$9/1000</f>
        <v>1616.3819682000001</v>
      </c>
      <c r="D6" s="6">
        <f>'[2]Vue Globale du Marché TM'!$IP$9/1000</f>
        <v>2295.5075883999998</v>
      </c>
      <c r="E6" s="6">
        <f>'[2]Vue Globale du Marché TM'!$IQ$9/1000</f>
        <v>3170.3683790107202</v>
      </c>
      <c r="F6" s="6">
        <f>'[2]Vue Globale du Marché TM'!$IR$9/1000</f>
        <v>3527.5265815000002</v>
      </c>
      <c r="G6" s="6">
        <f>'[2]Vue Globale du Marché TM'!$IT$9/1000</f>
        <v>3634.9601675999997</v>
      </c>
      <c r="H6" s="6">
        <f>'[2]Vue Globale du Marché TM'!$IU$9/1000</f>
        <v>3962.8033954000002</v>
      </c>
      <c r="I6" s="6">
        <f>'[2]Vue Globale du Marché TM'!$IV$9/1000</f>
        <v>0</v>
      </c>
      <c r="J6" s="6">
        <f>'[2]Vue Globale du Marché TM'!$IW$9/1000</f>
        <v>0</v>
      </c>
      <c r="K6" s="43">
        <f>H6/D6-1</f>
        <v>0.72632990429891309</v>
      </c>
      <c r="L6" s="139"/>
      <c r="M6" s="139"/>
    </row>
    <row r="7" spans="2:13" x14ac:dyDescent="0.25">
      <c r="B7" s="7" t="s">
        <v>3</v>
      </c>
      <c r="C7" s="6">
        <f>'[2]Vue Globale du Marché TM'!$IO$11/1000</f>
        <v>2285.683325680659</v>
      </c>
      <c r="D7" s="6">
        <f>'[2]Vue Globale du Marché TM'!$IP$11/1000</f>
        <v>2257.215836225469</v>
      </c>
      <c r="E7" s="6">
        <f>'[2]Vue Globale du Marché TM'!$IQ$11/1000</f>
        <v>2359.6937383437639</v>
      </c>
      <c r="F7" s="6">
        <f>'[2]Vue Globale du Marché TM'!$IR$11/1000</f>
        <v>2229.1693113073898</v>
      </c>
      <c r="G7" s="6">
        <f>'[2]Vue Globale du Marché TM'!$IT$11/1000</f>
        <v>2205.1851589127109</v>
      </c>
      <c r="H7" s="6">
        <f>'[2]Vue Globale du Marché TM'!$IU$11/1000</f>
        <v>2319.3227207671516</v>
      </c>
      <c r="I7" s="6">
        <f>'[2]Vue Globale du Marché TM'!$IV$11/1000</f>
        <v>0</v>
      </c>
      <c r="J7" s="6">
        <f>'[2]Vue Globale du Marché TM'!$IW$11/1000</f>
        <v>0</v>
      </c>
      <c r="K7" s="43">
        <f>H7/D7-1</f>
        <v>2.7514818718239242E-2</v>
      </c>
      <c r="L7" s="139"/>
      <c r="M7" s="139"/>
    </row>
    <row r="8" spans="2:13" ht="13.5" customHeight="1" x14ac:dyDescent="0.25">
      <c r="B8" s="7" t="s">
        <v>98</v>
      </c>
      <c r="C8" s="6">
        <f>'[2]Vue Globale du Marché TM'!$IO$12/1000</f>
        <v>1.545966</v>
      </c>
      <c r="D8" s="6">
        <f>'[2]Vue Globale du Marché TM'!$IP$12/1000</f>
        <v>1.4012359999999999</v>
      </c>
      <c r="E8" s="6">
        <f>'[2]Vue Globale du Marché TM'!$IQ$12/1000</f>
        <v>3.3391580000000003</v>
      </c>
      <c r="F8" s="6">
        <f>'[2]Vue Globale du Marché TM'!$IR$12/1000</f>
        <v>1.877243</v>
      </c>
      <c r="G8" s="6">
        <f>'[2]Vue Globale du Marché TM'!$IT$12/1000</f>
        <v>2.8661809999999996</v>
      </c>
      <c r="H8" s="6">
        <f>'[2]Vue Globale du Marché TM'!$IU$12/1000</f>
        <v>9.2959050000000012</v>
      </c>
      <c r="I8" s="6">
        <f>'[2]Vue Globale du Marché TM'!$IV$12/1000</f>
        <v>0</v>
      </c>
      <c r="J8" s="6">
        <f>'[2]Vue Globale du Marché TM'!$IW$12/1000</f>
        <v>0</v>
      </c>
      <c r="K8" s="43">
        <f>H8/D8-1</f>
        <v>5.6340752021786491</v>
      </c>
      <c r="L8" s="138">
        <f>SUM(H7:H8)</f>
        <v>2328.6186257671516</v>
      </c>
      <c r="M8" s="139">
        <f>L8/H4</f>
        <v>7.0077393800645357E-2</v>
      </c>
    </row>
    <row r="9" spans="2:13" ht="13.5" customHeight="1" x14ac:dyDescent="0.25">
      <c r="K9" s="43"/>
      <c r="L9" s="6"/>
    </row>
    <row r="10" spans="2:13" x14ac:dyDescent="0.25">
      <c r="B10" s="10" t="s">
        <v>20</v>
      </c>
      <c r="C10" s="10"/>
      <c r="D10" s="10"/>
      <c r="E10" s="10"/>
      <c r="F10" s="10"/>
      <c r="G10" s="10"/>
      <c r="H10" s="10"/>
      <c r="I10" s="10"/>
      <c r="J10" s="10"/>
      <c r="K10" s="43"/>
    </row>
    <row r="11" spans="2:13" x14ac:dyDescent="0.25">
      <c r="B11" s="7" t="s">
        <v>1</v>
      </c>
      <c r="C11" s="97">
        <f t="shared" ref="C11:J11" si="1">C5/C$4</f>
        <v>0.87381751630444471</v>
      </c>
      <c r="D11" s="97">
        <f t="shared" si="1"/>
        <v>0.85455175802549288</v>
      </c>
      <c r="E11" s="97">
        <f t="shared" si="1"/>
        <v>0.83485612523844177</v>
      </c>
      <c r="F11" s="97">
        <f t="shared" si="1"/>
        <v>0.8289407892898194</v>
      </c>
      <c r="G11" s="97">
        <f t="shared" si="1"/>
        <v>0.81819822756876415</v>
      </c>
      <c r="H11" s="97">
        <f t="shared" si="1"/>
        <v>0.81066609462589234</v>
      </c>
      <c r="I11" s="97" t="e">
        <f t="shared" si="1"/>
        <v>#DIV/0!</v>
      </c>
      <c r="J11" s="97" t="e">
        <f t="shared" si="1"/>
        <v>#DIV/0!</v>
      </c>
      <c r="K11" s="43"/>
    </row>
    <row r="12" spans="2:13" x14ac:dyDescent="0.25">
      <c r="B12" s="7" t="s">
        <v>2</v>
      </c>
      <c r="C12" s="97">
        <f t="shared" ref="C12:J14" si="2">C6/C$4</f>
        <v>5.2248822377467315E-2</v>
      </c>
      <c r="D12" s="97">
        <f t="shared" si="2"/>
        <v>7.3313220004404794E-2</v>
      </c>
      <c r="E12" s="97">
        <f t="shared" si="2"/>
        <v>9.4619365644652204E-2</v>
      </c>
      <c r="F12" s="97">
        <f t="shared" si="2"/>
        <v>0.10478566453180384</v>
      </c>
      <c r="G12" s="97">
        <f t="shared" si="2"/>
        <v>0.11309958919932603</v>
      </c>
      <c r="H12" s="97">
        <f t="shared" si="2"/>
        <v>0.11925651157346237</v>
      </c>
      <c r="I12" s="97" t="e">
        <f t="shared" si="2"/>
        <v>#DIV/0!</v>
      </c>
      <c r="J12" s="97" t="e">
        <f t="shared" si="2"/>
        <v>#DIV/0!</v>
      </c>
      <c r="K12" s="43"/>
    </row>
    <row r="13" spans="2:13" x14ac:dyDescent="0.25">
      <c r="B13" s="7" t="s">
        <v>3</v>
      </c>
      <c r="C13" s="97">
        <f t="shared" si="2"/>
        <v>7.3883688660309768E-2</v>
      </c>
      <c r="D13" s="97">
        <f t="shared" si="2"/>
        <v>7.2090269722858466E-2</v>
      </c>
      <c r="E13" s="97">
        <f t="shared" si="2"/>
        <v>7.0424852239856978E-2</v>
      </c>
      <c r="F13" s="97">
        <f t="shared" si="2"/>
        <v>6.621778241566692E-2</v>
      </c>
      <c r="G13" s="97">
        <f t="shared" si="2"/>
        <v>6.8613003741977541E-2</v>
      </c>
      <c r="H13" s="97">
        <f t="shared" si="2"/>
        <v>6.979764305562855E-2</v>
      </c>
      <c r="I13" s="97" t="e">
        <f t="shared" si="2"/>
        <v>#DIV/0!</v>
      </c>
      <c r="J13" s="97" t="e">
        <f t="shared" si="2"/>
        <v>#DIV/0!</v>
      </c>
      <c r="K13" s="43"/>
    </row>
    <row r="14" spans="2:13" x14ac:dyDescent="0.25">
      <c r="B14" s="7" t="s">
        <v>98</v>
      </c>
      <c r="C14" s="97">
        <f t="shared" si="2"/>
        <v>4.9972657778132976E-5</v>
      </c>
      <c r="D14" s="97">
        <f t="shared" si="2"/>
        <v>4.4752247243798373E-5</v>
      </c>
      <c r="E14" s="97">
        <f t="shared" si="2"/>
        <v>9.9656877049049457E-5</v>
      </c>
      <c r="F14" s="97">
        <f t="shared" si="2"/>
        <v>5.576376270962964E-5</v>
      </c>
      <c r="G14" s="97">
        <f t="shared" si="2"/>
        <v>8.9179489932332396E-5</v>
      </c>
      <c r="H14" s="97">
        <f t="shared" si="2"/>
        <v>2.7975074501681316E-4</v>
      </c>
      <c r="I14" s="97" t="e">
        <f t="shared" si="2"/>
        <v>#DIV/0!</v>
      </c>
      <c r="J14" s="97" t="e">
        <f t="shared" si="2"/>
        <v>#DIV/0!</v>
      </c>
      <c r="K14" s="43"/>
    </row>
    <row r="15" spans="2:13" x14ac:dyDescent="0.25">
      <c r="B15" s="7"/>
      <c r="C15" s="12"/>
      <c r="D15" s="12"/>
      <c r="E15" s="12"/>
      <c r="F15" s="12"/>
      <c r="G15" s="12"/>
      <c r="H15" s="12"/>
      <c r="I15" s="12"/>
      <c r="J15" s="12"/>
      <c r="K15" s="43"/>
    </row>
    <row r="16" spans="2:13" x14ac:dyDescent="0.25">
      <c r="B16" s="17" t="s">
        <v>21</v>
      </c>
      <c r="C16" s="12"/>
      <c r="D16" s="12"/>
      <c r="E16" s="12"/>
      <c r="F16" s="12"/>
      <c r="G16" s="12"/>
      <c r="H16" s="12"/>
      <c r="I16" s="12"/>
      <c r="J16" s="12"/>
      <c r="K16" s="43"/>
    </row>
    <row r="17" spans="2:14" x14ac:dyDescent="0.25">
      <c r="B17" s="24"/>
      <c r="C17" s="25" t="str">
        <f t="shared" ref="C17:J17" si="3">C3</f>
        <v>T1-22</v>
      </c>
      <c r="D17" s="25" t="str">
        <f t="shared" si="3"/>
        <v>T2-22</v>
      </c>
      <c r="E17" s="25" t="str">
        <f t="shared" si="3"/>
        <v>T3-22</v>
      </c>
      <c r="F17" s="25" t="str">
        <f t="shared" si="3"/>
        <v>T4-22</v>
      </c>
      <c r="G17" s="25" t="str">
        <f t="shared" si="3"/>
        <v>T1-23</v>
      </c>
      <c r="H17" s="25" t="str">
        <f t="shared" si="3"/>
        <v>T2-23</v>
      </c>
      <c r="I17" s="25" t="str">
        <f t="shared" si="3"/>
        <v>T3-23</v>
      </c>
      <c r="J17" s="25" t="str">
        <f t="shared" si="3"/>
        <v>T4-23</v>
      </c>
      <c r="K17" s="43"/>
    </row>
    <row r="18" spans="2:14" x14ac:dyDescent="0.25">
      <c r="B18" s="7" t="s">
        <v>22</v>
      </c>
      <c r="C18" s="6">
        <f>'[2]Vue Globale du Marché TM'!$IO$40/1000</f>
        <v>24750.76611656764</v>
      </c>
      <c r="D18" s="6">
        <f>'[2]Vue Globale du Marché TM'!$IP$40/1000</f>
        <v>24171.993175664604</v>
      </c>
      <c r="E18" s="6">
        <f>'[2]Vue Globale du Marché TM'!$IQ$40/1000</f>
        <v>25089.74046967438</v>
      </c>
      <c r="F18" s="6">
        <f>'[2]Vue Globale du Marché TM'!$IR$40/1000</f>
        <v>23234.12390126894</v>
      </c>
      <c r="G18" s="6">
        <f>'[2]Vue Globale du Marché TM'!$IT$40/1000</f>
        <v>21788.51553573721</v>
      </c>
      <c r="H18" s="6">
        <f>'[2]Vue Globale du Marché TM'!$IU$40/1000</f>
        <v>22101.046856654993</v>
      </c>
      <c r="I18" s="6">
        <f>'[2]Vue Globale du Marché TM'!$IV$40/1000</f>
        <v>0</v>
      </c>
      <c r="J18" s="6">
        <f>'[2]Vue Globale du Marché TM'!$IW$40/1000</f>
        <v>0</v>
      </c>
      <c r="K18" s="43">
        <f>H18/D18-1</f>
        <v>-8.5675446950504552E-2</v>
      </c>
      <c r="L18" s="43"/>
    </row>
    <row r="19" spans="2:14" x14ac:dyDescent="0.25">
      <c r="B19" s="7" t="s">
        <v>23</v>
      </c>
      <c r="C19" s="6">
        <f>'[2]Vue Globale du Marché TM'!$IO$41/1000</f>
        <v>1178.3363498673104</v>
      </c>
      <c r="D19" s="6">
        <f>'[2]Vue Globale du Marché TM'!$IP$41/1000</f>
        <v>1489.0547920742567</v>
      </c>
      <c r="E19" s="6">
        <f>'[2]Vue Globale du Marché TM'!$IQ$41/1000</f>
        <v>1828.6306043380014</v>
      </c>
      <c r="F19" s="6">
        <f>'[2]Vue Globale du Marché TM'!$IR$41/1000</f>
        <v>3720.4805798893281</v>
      </c>
      <c r="G19" s="6">
        <f>'[2]Vue Globale du Marché TM'!$IT$41/1000</f>
        <v>3665.6013723879064</v>
      </c>
      <c r="H19" s="6">
        <f>'[2]Vue Globale du Marché TM'!$IU$41/1000</f>
        <v>3965.7878290402891</v>
      </c>
      <c r="I19" s="6">
        <f>'[2]Vue Globale du Marché TM'!$IV$41/1000</f>
        <v>0</v>
      </c>
      <c r="J19" s="6">
        <f>'[2]Vue Globale du Marché TM'!$IW$41/1000</f>
        <v>0</v>
      </c>
      <c r="K19" s="43">
        <f>H19/D19-1</f>
        <v>1.6632920763889003</v>
      </c>
      <c r="L19" s="43"/>
      <c r="N19" s="75">
        <v>153080.02299999999</v>
      </c>
    </row>
    <row r="20" spans="2:14" x14ac:dyDescent="0.25">
      <c r="B20" s="7" t="s">
        <v>24</v>
      </c>
      <c r="C20" s="6">
        <f>'[2]Vue Globale du Marché TM'!$IO$42/1000</f>
        <v>1103.5235829692094</v>
      </c>
      <c r="D20" s="6">
        <f>'[2]Vue Globale du Marché TM'!$IP$42/1000</f>
        <v>1095.7913186848016</v>
      </c>
      <c r="E20" s="6">
        <f>'[2]Vue Globale du Marché TM'!$IQ$42/1000</f>
        <v>1054.7763091519298</v>
      </c>
      <c r="F20" s="6">
        <f>'[2]Vue Globale du Marché TM'!$IR$42/1000</f>
        <v>951.03205581212785</v>
      </c>
      <c r="G20" s="6">
        <f>'[2]Vue Globale du Marché TM'!$IT$42/1000</f>
        <v>842.33551463134688</v>
      </c>
      <c r="H20" s="6">
        <f>'[2]Vue Globale du Marché TM'!$IU$42/1000</f>
        <v>870.98455732548166</v>
      </c>
      <c r="I20" s="6">
        <f>'[2]Vue Globale du Marché TM'!$IV$42/1000</f>
        <v>0</v>
      </c>
      <c r="J20" s="6">
        <f>'[2]Vue Globale du Marché TM'!$IW$42/1000</f>
        <v>0</v>
      </c>
      <c r="K20" s="43">
        <f>H20/D20-1</f>
        <v>-0.20515472017896541</v>
      </c>
      <c r="L20" s="43"/>
    </row>
    <row r="21" spans="2:14" hidden="1" x14ac:dyDescent="0.25">
      <c r="B21" s="7"/>
      <c r="C21" s="7"/>
      <c r="D21" s="7"/>
      <c r="E21" s="7"/>
      <c r="F21" s="7"/>
      <c r="G21" s="7"/>
      <c r="H21" s="7"/>
      <c r="I21" s="7"/>
      <c r="J21" s="7"/>
      <c r="K21" s="43"/>
    </row>
    <row r="22" spans="2:14" x14ac:dyDescent="0.25">
      <c r="B22" s="150" t="s">
        <v>88</v>
      </c>
      <c r="C22" s="10"/>
      <c r="D22" s="10"/>
      <c r="E22" s="10"/>
      <c r="F22" s="10"/>
      <c r="G22" s="10"/>
      <c r="H22" s="10"/>
      <c r="I22" s="10"/>
      <c r="J22" s="10"/>
      <c r="K22" s="43"/>
    </row>
    <row r="23" spans="2:14" x14ac:dyDescent="0.25">
      <c r="B23" s="7" t="s">
        <v>22</v>
      </c>
      <c r="C23" s="1">
        <f t="shared" ref="C23:J23" si="4">C18/C$5</f>
        <v>0.91558866945940609</v>
      </c>
      <c r="D23" s="1">
        <f t="shared" si="4"/>
        <v>0.90339493827768358</v>
      </c>
      <c r="E23" s="1">
        <f t="shared" si="4"/>
        <v>0.89692232790274751</v>
      </c>
      <c r="F23" s="1">
        <f t="shared" si="4"/>
        <v>0.83259609113332822</v>
      </c>
      <c r="G23" s="1">
        <f t="shared" si="4"/>
        <v>0.82857243195594832</v>
      </c>
      <c r="H23" s="1">
        <f t="shared" si="4"/>
        <v>0.82044677251968268</v>
      </c>
      <c r="I23" s="1" t="e">
        <f t="shared" si="4"/>
        <v>#DIV/0!</v>
      </c>
      <c r="J23" s="1" t="e">
        <f t="shared" si="4"/>
        <v>#DIV/0!</v>
      </c>
      <c r="K23" s="43"/>
    </row>
    <row r="24" spans="2:14" x14ac:dyDescent="0.25">
      <c r="B24" s="7" t="s">
        <v>23</v>
      </c>
      <c r="C24" s="1">
        <f t="shared" ref="C24:J25" si="5">C19/C$5</f>
        <v>4.3589414795063265E-2</v>
      </c>
      <c r="D24" s="1">
        <f t="shared" si="5"/>
        <v>5.5651371080656695E-2</v>
      </c>
      <c r="E24" s="1">
        <f t="shared" si="5"/>
        <v>6.5370928029305927E-2</v>
      </c>
      <c r="F24" s="1">
        <f t="shared" si="5"/>
        <v>0.1333236235253154</v>
      </c>
      <c r="G24" s="1">
        <f t="shared" si="5"/>
        <v>0.13939528090928963</v>
      </c>
      <c r="H24" s="1">
        <f t="shared" si="5"/>
        <v>0.14722007721793484</v>
      </c>
      <c r="I24" s="1" t="e">
        <f t="shared" si="5"/>
        <v>#DIV/0!</v>
      </c>
      <c r="J24" s="1" t="e">
        <f t="shared" si="5"/>
        <v>#DIV/0!</v>
      </c>
      <c r="K24" s="43"/>
    </row>
    <row r="25" spans="2:14" x14ac:dyDescent="0.25">
      <c r="B25" s="7" t="s">
        <v>24</v>
      </c>
      <c r="C25" s="1">
        <f t="shared" si="5"/>
        <v>4.0821915745530485E-2</v>
      </c>
      <c r="D25" s="1">
        <f t="shared" si="5"/>
        <v>4.0953690641659705E-2</v>
      </c>
      <c r="E25" s="1">
        <f t="shared" si="5"/>
        <v>3.7706744067946711E-2</v>
      </c>
      <c r="F25" s="1">
        <f t="shared" si="5"/>
        <v>3.4080285341356258E-2</v>
      </c>
      <c r="G25" s="1">
        <f t="shared" si="5"/>
        <v>3.2032287134762152E-2</v>
      </c>
      <c r="H25" s="1">
        <f t="shared" si="5"/>
        <v>3.2333150262382211E-2</v>
      </c>
      <c r="I25" s="1" t="e">
        <f t="shared" si="5"/>
        <v>#DIV/0!</v>
      </c>
      <c r="J25" s="1" t="e">
        <f t="shared" si="5"/>
        <v>#DIV/0!</v>
      </c>
      <c r="K25" s="43"/>
    </row>
    <row r="26" spans="2:14" x14ac:dyDescent="0.25">
      <c r="B26" s="7"/>
      <c r="C26" s="1"/>
      <c r="D26" s="1"/>
      <c r="E26" s="1"/>
      <c r="F26" s="1"/>
      <c r="G26" s="1"/>
      <c r="H26" s="1"/>
      <c r="I26" s="1"/>
      <c r="J26" s="1"/>
      <c r="K26" s="43"/>
    </row>
    <row r="27" spans="2:14" x14ac:dyDescent="0.25">
      <c r="B27" s="7"/>
      <c r="C27" s="7"/>
      <c r="D27" s="7"/>
      <c r="E27" s="7"/>
      <c r="F27" s="7"/>
      <c r="G27" s="7"/>
      <c r="H27" s="7"/>
      <c r="I27" s="7"/>
      <c r="J27" s="7"/>
      <c r="K27" s="43"/>
    </row>
    <row r="28" spans="2:14" x14ac:dyDescent="0.25">
      <c r="B28" s="17" t="s">
        <v>25</v>
      </c>
      <c r="C28" s="17"/>
      <c r="D28" s="17"/>
      <c r="E28" s="17"/>
      <c r="F28" s="17"/>
      <c r="G28" s="17"/>
      <c r="H28" s="17"/>
      <c r="I28" s="17"/>
      <c r="J28" s="17"/>
      <c r="K28" s="43"/>
    </row>
    <row r="29" spans="2:14" x14ac:dyDescent="0.25">
      <c r="B29" s="24"/>
      <c r="C29" s="25" t="str">
        <f t="shared" ref="C29:J29" si="6">C3</f>
        <v>T1-22</v>
      </c>
      <c r="D29" s="25" t="str">
        <f t="shared" si="6"/>
        <v>T2-22</v>
      </c>
      <c r="E29" s="25" t="str">
        <f t="shared" si="6"/>
        <v>T3-22</v>
      </c>
      <c r="F29" s="25" t="str">
        <f t="shared" si="6"/>
        <v>T4-22</v>
      </c>
      <c r="G29" s="25" t="str">
        <f t="shared" si="6"/>
        <v>T1-23</v>
      </c>
      <c r="H29" s="25" t="str">
        <f t="shared" si="6"/>
        <v>T2-23</v>
      </c>
      <c r="I29" s="25" t="str">
        <f t="shared" si="6"/>
        <v>T3-23</v>
      </c>
      <c r="J29" s="25" t="str">
        <f t="shared" si="6"/>
        <v>T4-23</v>
      </c>
      <c r="K29" s="43"/>
    </row>
    <row r="30" spans="2:14" x14ac:dyDescent="0.25">
      <c r="B30" s="7" t="s">
        <v>26</v>
      </c>
      <c r="C30" s="6">
        <f>'[2]Vue Globale du Marché TM'!$IO$50/1000</f>
        <v>715.43075820000001</v>
      </c>
      <c r="D30" s="6">
        <f>'[2]Vue Globale du Marché TM'!$IP$50/1000</f>
        <v>1462.7598684</v>
      </c>
      <c r="E30" s="6">
        <f>'[2]Vue Globale du Marché TM'!$IQ$50/1000</f>
        <v>2220.1552490107201</v>
      </c>
      <c r="F30" s="6">
        <f>'[2]Vue Globale du Marché TM'!$IR$50/1000</f>
        <v>2679.7047915000003</v>
      </c>
      <c r="G30" s="6">
        <f>'[2]Vue Globale du Marché TM'!$IT$50/1000</f>
        <v>2847.7246776000002</v>
      </c>
      <c r="H30" s="6">
        <f>'[2]Vue Globale du Marché TM'!$IU$50/1000</f>
        <v>3200.3339355000003</v>
      </c>
      <c r="I30" s="6">
        <f>'[2]Vue Globale du Marché TM'!$IV$50/1000</f>
        <v>0</v>
      </c>
      <c r="J30" s="6">
        <f>'[2]Vue Globale du Marché TM'!$IW$50/1000</f>
        <v>0</v>
      </c>
      <c r="K30" s="43">
        <f>H30/D30-1</f>
        <v>1.187873761535855</v>
      </c>
      <c r="L30" s="1"/>
    </row>
    <row r="31" spans="2:14" x14ac:dyDescent="0.25">
      <c r="B31" s="7" t="s">
        <v>27</v>
      </c>
      <c r="C31" s="6">
        <f>'[2]Vue Globale du Marché TM'!$IO$51/1000</f>
        <v>900.95120999999995</v>
      </c>
      <c r="D31" s="6">
        <f>'[2]Vue Globale du Marché TM'!$IP$51/1000</f>
        <v>832.74771999999996</v>
      </c>
      <c r="E31" s="6">
        <f>'[2]Vue Globale du Marché TM'!$IQ$51/1000</f>
        <v>950.21313000000009</v>
      </c>
      <c r="F31" s="6">
        <f>'[2]Vue Globale du Marché TM'!$IR$51/1000</f>
        <v>847.82179000000008</v>
      </c>
      <c r="G31" s="6">
        <f>'[2]Vue Globale du Marché TM'!$IT$51/1000</f>
        <v>787.23549000000003</v>
      </c>
      <c r="H31" s="6">
        <f>'[2]Vue Globale du Marché TM'!$IU$51/1000</f>
        <v>762.46945990000006</v>
      </c>
      <c r="I31" s="6">
        <f>'[2]Vue Globale du Marché TM'!$IV$51/1000</f>
        <v>0</v>
      </c>
      <c r="J31" s="6">
        <f>'[2]Vue Globale du Marché TM'!$IW$51/1000</f>
        <v>0</v>
      </c>
      <c r="K31" s="43">
        <f>H31/D31-1</f>
        <v>-8.4393218272635906E-2</v>
      </c>
      <c r="L31" s="1"/>
      <c r="M31" s="3"/>
    </row>
    <row r="32" spans="2:14" ht="9.75" customHeight="1" x14ac:dyDescent="0.25">
      <c r="K32" s="43"/>
    </row>
    <row r="33" spans="2:13" x14ac:dyDescent="0.25">
      <c r="B33" s="10" t="s">
        <v>90</v>
      </c>
      <c r="C33" s="54"/>
      <c r="D33" s="54"/>
      <c r="E33" s="54"/>
      <c r="F33" s="54"/>
      <c r="G33" s="54"/>
      <c r="H33" s="54"/>
      <c r="I33" s="54"/>
      <c r="J33" s="54"/>
      <c r="K33" s="43"/>
    </row>
    <row r="34" spans="2:13" x14ac:dyDescent="0.25">
      <c r="B34" s="7" t="s">
        <v>26</v>
      </c>
      <c r="C34" s="1">
        <f t="shared" ref="C34:J34" si="7">C30/C$6</f>
        <v>0.44261243460708882</v>
      </c>
      <c r="D34" s="1">
        <f t="shared" si="7"/>
        <v>0.63722719793732574</v>
      </c>
      <c r="E34" s="1">
        <f t="shared" si="7"/>
        <v>0.70028305344866448</v>
      </c>
      <c r="F34" s="1">
        <f t="shared" si="7"/>
        <v>0.75965544967219412</v>
      </c>
      <c r="G34" s="1">
        <f t="shared" si="7"/>
        <v>0.78342665291989277</v>
      </c>
      <c r="H34" s="1">
        <f t="shared" si="7"/>
        <v>0.80759341712862409</v>
      </c>
      <c r="I34" s="1" t="e">
        <f t="shared" si="7"/>
        <v>#DIV/0!</v>
      </c>
      <c r="J34" s="1" t="e">
        <f t="shared" si="7"/>
        <v>#DIV/0!</v>
      </c>
      <c r="K34" s="43"/>
    </row>
    <row r="35" spans="2:13" x14ac:dyDescent="0.25">
      <c r="B35" s="7" t="s">
        <v>27</v>
      </c>
      <c r="C35" s="1">
        <f t="shared" ref="C35:J35" si="8">C31/C$6</f>
        <v>0.55738756539291112</v>
      </c>
      <c r="D35" s="1">
        <f t="shared" si="8"/>
        <v>0.36277280206267432</v>
      </c>
      <c r="E35" s="1">
        <f t="shared" si="8"/>
        <v>0.29971694655133546</v>
      </c>
      <c r="F35" s="1">
        <f t="shared" si="8"/>
        <v>0.24034455032780594</v>
      </c>
      <c r="G35" s="1">
        <f t="shared" si="8"/>
        <v>0.21657334708010736</v>
      </c>
      <c r="H35" s="1">
        <f t="shared" si="8"/>
        <v>0.19240658287137594</v>
      </c>
      <c r="I35" s="1" t="e">
        <f t="shared" si="8"/>
        <v>#DIV/0!</v>
      </c>
      <c r="J35" s="1" t="e">
        <f t="shared" si="8"/>
        <v>#DIV/0!</v>
      </c>
      <c r="K35" s="43"/>
    </row>
    <row r="36" spans="2:13" x14ac:dyDescent="0.25">
      <c r="B36" s="7"/>
      <c r="C36" s="1"/>
      <c r="D36" s="1"/>
      <c r="E36" s="1"/>
      <c r="F36" s="1"/>
      <c r="G36" s="1"/>
      <c r="H36" s="1"/>
      <c r="I36" s="1"/>
      <c r="J36" s="1"/>
      <c r="K36" s="43"/>
    </row>
    <row r="37" spans="2:13" x14ac:dyDescent="0.25">
      <c r="B37" s="7"/>
      <c r="C37" s="7"/>
      <c r="D37" s="7"/>
      <c r="E37" s="7"/>
      <c r="F37" s="7"/>
      <c r="G37" s="7"/>
      <c r="H37" s="7"/>
      <c r="I37" s="7"/>
      <c r="J37" s="7"/>
      <c r="K37" s="43"/>
    </row>
    <row r="38" spans="2:13" x14ac:dyDescent="0.25">
      <c r="B38" s="17" t="s">
        <v>103</v>
      </c>
      <c r="K38" s="43"/>
    </row>
    <row r="39" spans="2:13" x14ac:dyDescent="0.25">
      <c r="B39" s="24"/>
      <c r="C39" s="25" t="str">
        <f t="shared" ref="C39:J39" si="9">C3</f>
        <v>T1-22</v>
      </c>
      <c r="D39" s="25" t="str">
        <f t="shared" si="9"/>
        <v>T2-22</v>
      </c>
      <c r="E39" s="25" t="str">
        <f t="shared" si="9"/>
        <v>T3-22</v>
      </c>
      <c r="F39" s="25" t="str">
        <f t="shared" si="9"/>
        <v>T4-22</v>
      </c>
      <c r="G39" s="25" t="str">
        <f t="shared" si="9"/>
        <v>T1-23</v>
      </c>
      <c r="H39" s="25" t="str">
        <f t="shared" si="9"/>
        <v>T2-23</v>
      </c>
      <c r="I39" s="25" t="str">
        <f t="shared" si="9"/>
        <v>T3-23</v>
      </c>
      <c r="J39" s="25" t="str">
        <f t="shared" si="9"/>
        <v>T4-23</v>
      </c>
      <c r="K39" s="43"/>
    </row>
    <row r="40" spans="2:13" x14ac:dyDescent="0.25">
      <c r="B40" s="5" t="s">
        <v>139</v>
      </c>
      <c r="C40" s="4">
        <f t="shared" ref="C40" si="10">SUM(C41:C44)</f>
        <v>28649.008017604163</v>
      </c>
      <c r="D40" s="4">
        <f t="shared" ref="D40:G40" si="11">SUM(D41:D44)</f>
        <v>29052.346874823663</v>
      </c>
      <c r="E40" s="4">
        <f t="shared" si="11"/>
        <v>31143.51576217503</v>
      </c>
      <c r="F40" s="4">
        <f t="shared" si="11"/>
        <v>31433.163118470398</v>
      </c>
      <c r="G40" s="4">
        <f t="shared" si="11"/>
        <v>29931.412590356464</v>
      </c>
      <c r="H40" s="4">
        <f t="shared" ref="H40:J40" si="12">SUM(H41:H44)</f>
        <v>30900.622638420762</v>
      </c>
      <c r="I40" s="4">
        <f t="shared" si="12"/>
        <v>0</v>
      </c>
      <c r="J40" s="4">
        <f t="shared" si="12"/>
        <v>0</v>
      </c>
      <c r="K40" s="43">
        <f>H40/D40-1</f>
        <v>6.3618810953919525E-2</v>
      </c>
      <c r="L40" s="1"/>
    </row>
    <row r="41" spans="2:13" x14ac:dyDescent="0.25">
      <c r="B41" s="7" t="s">
        <v>0</v>
      </c>
      <c r="C41" s="6">
        <f>SUM('[2]Marché Par Opérateur TM'!$IO$18,'[2]Marché Par Opérateur TM'!$IO$31)/1000</f>
        <v>20662.729178967162</v>
      </c>
      <c r="D41" s="6">
        <f>SUM('[2]Marché Par Opérateur TM'!$IP$18,'[2]Marché Par Opérateur TM'!$IP$31)/1000</f>
        <v>20825.038775415662</v>
      </c>
      <c r="E41" s="6">
        <f>SUM('[2]Marché Par Opérateur TM'!$IQ$18,'[2]Marché Par Opérateur TM'!$IQ$31)/1000</f>
        <v>22314.170778345309</v>
      </c>
      <c r="F41" s="6">
        <f>SUM('[2]Marché Par Opérateur TM'!$IR$18,'[2]Marché Par Opérateur TM'!$IR$31)/1000</f>
        <v>22704.418982458399</v>
      </c>
      <c r="G41" s="6">
        <f>SUM('[2]Marché Par Opérateur TM'!$IT$18,'[2]Marché Par Opérateur TM'!$IT$31)/1000</f>
        <v>21892.939916863463</v>
      </c>
      <c r="H41" s="6">
        <f>SUM('[2]Marché Par Opérateur TM'!$IU$18,'[2]Marché Par Opérateur TM'!$IU$31)/1000</f>
        <v>22751.091481048763</v>
      </c>
      <c r="I41" s="6">
        <f>SUM('[2]Marché Par Opérateur TM'!$IV$18,'[2]Marché Par Opérateur TM'!$IV$31)/1000</f>
        <v>0</v>
      </c>
      <c r="J41" s="6">
        <f>SUM('[2]Marché Par Opérateur TM'!$IW$18,'[2]Marché Par Opérateur TM'!$IW$31)/1000</f>
        <v>0</v>
      </c>
      <c r="K41" s="139">
        <f>H41/D41-1</f>
        <v>9.248735267215169E-2</v>
      </c>
      <c r="L41" s="1"/>
      <c r="M41" s="1"/>
    </row>
    <row r="42" spans="2:13" x14ac:dyDescent="0.25">
      <c r="B42" s="7" t="s">
        <v>7</v>
      </c>
      <c r="C42" s="6">
        <f>SUM('[2]Marché Par Opérateur TM'!$IO$19,'[2]Marché Par Opérateur TM'!$IO$32)/1000</f>
        <v>7986.2788386370003</v>
      </c>
      <c r="D42" s="6">
        <f>SUM('[2]Marché Par Opérateur TM'!$IP$19,'[2]Marché Par Opérateur TM'!$IP$32)/1000</f>
        <v>8227.3080994079992</v>
      </c>
      <c r="E42" s="6">
        <f>SUM('[2]Marché Par Opérateur TM'!$IQ$19,'[2]Marché Par Opérateur TM'!$IQ$32)/1000</f>
        <v>8829.3449838297201</v>
      </c>
      <c r="F42" s="6">
        <f>SUM('[2]Marché Par Opérateur TM'!$IR$19,'[2]Marché Par Opérateur TM'!$IR$32)/1000</f>
        <v>8728.7441360119992</v>
      </c>
      <c r="G42" s="6">
        <f>SUM('[2]Marché Par Opérateur TM'!$IT$19,'[2]Marché Par Opérateur TM'!$IT$32)/1000</f>
        <v>8038.4726734930018</v>
      </c>
      <c r="H42" s="6">
        <f>SUM('[2]Marché Par Opérateur TM'!$IU$19,'[2]Marché Par Opérateur TM'!$IU$32)/1000</f>
        <v>8149.5311573720001</v>
      </c>
      <c r="I42" s="6">
        <f>SUM('[2]Marché Par Opérateur TM'!$IV$19,'[2]Marché Par Opérateur TM'!$IV$32)/1000</f>
        <v>0</v>
      </c>
      <c r="J42" s="6">
        <f>SUM('[2]Marché Par Opérateur TM'!$IW$19,'[2]Marché Par Opérateur TM'!$IW$32)/1000</f>
        <v>0</v>
      </c>
      <c r="K42" s="43">
        <f>H42/D42-1</f>
        <v>-9.4535103215103167E-3</v>
      </c>
      <c r="L42" s="1"/>
      <c r="M42" s="1"/>
    </row>
    <row r="43" spans="2:13" hidden="1" x14ac:dyDescent="0.25">
      <c r="B43" s="7" t="s">
        <v>19</v>
      </c>
      <c r="C43" s="6">
        <f>'[2]Marché Par Opérateur TM'!HL8</f>
        <v>0</v>
      </c>
      <c r="D43" s="6">
        <f>'[2]Marché Par Opérateur TM'!HM8</f>
        <v>0</v>
      </c>
      <c r="E43" s="6">
        <f>'[2]Marché Par Opérateur TM'!HN8</f>
        <v>0</v>
      </c>
      <c r="F43" s="6">
        <f>'[2]Marché Par Opérateur TM'!HO8</f>
        <v>0</v>
      </c>
      <c r="G43" s="6">
        <f>'[2]Marché Par Opérateur TM'!HP8</f>
        <v>0</v>
      </c>
      <c r="H43" s="6">
        <f>'[2]Marché Par Opérateur TM'!HQ8</f>
        <v>0</v>
      </c>
      <c r="I43" s="6">
        <f>'[2]Marché Par Opérateur TM'!HR8</f>
        <v>0</v>
      </c>
      <c r="J43" s="6">
        <f>'[2]Marché Par Opérateur TM'!HS8</f>
        <v>0</v>
      </c>
      <c r="K43" s="43" t="e">
        <f>#REF!/#REF!-1</f>
        <v>#REF!</v>
      </c>
      <c r="L43" s="1"/>
      <c r="M43" s="1"/>
    </row>
    <row r="44" spans="2:13" x14ac:dyDescent="0.25">
      <c r="B44" s="7" t="s">
        <v>9</v>
      </c>
      <c r="C44" s="6"/>
      <c r="D44" s="6"/>
      <c r="E44" s="6"/>
      <c r="F44" s="6"/>
      <c r="G44" s="6"/>
      <c r="H44" s="6"/>
      <c r="I44" s="6"/>
      <c r="J44" s="6"/>
      <c r="K44" s="43"/>
      <c r="L44" s="1"/>
      <c r="M44" s="1"/>
    </row>
    <row r="46" spans="2:13" x14ac:dyDescent="0.25">
      <c r="B46" s="10" t="s">
        <v>49</v>
      </c>
      <c r="C46" s="10"/>
      <c r="D46" s="10"/>
      <c r="E46" s="10"/>
      <c r="F46" s="10"/>
      <c r="G46" s="10"/>
      <c r="H46" s="10"/>
      <c r="I46" s="10"/>
      <c r="J46" s="10"/>
    </row>
    <row r="47" spans="2:13" x14ac:dyDescent="0.25">
      <c r="B47" s="7" t="str">
        <f>B41</f>
        <v>MTN</v>
      </c>
      <c r="C47" s="1">
        <f t="shared" ref="C47:J47" si="13">C41/C$40</f>
        <v>0.72123715998370297</v>
      </c>
      <c r="D47" s="1">
        <f t="shared" si="13"/>
        <v>0.71681089535187725</v>
      </c>
      <c r="E47" s="1">
        <f t="shared" si="13"/>
        <v>0.7164949181956749</v>
      </c>
      <c r="F47" s="1">
        <f t="shared" si="13"/>
        <v>0.72230780265054162</v>
      </c>
      <c r="G47" s="1">
        <f t="shared" si="13"/>
        <v>0.73143690932639449</v>
      </c>
      <c r="H47" s="1">
        <f t="shared" si="13"/>
        <v>0.73626644185353229</v>
      </c>
      <c r="I47" s="1" t="e">
        <f t="shared" si="13"/>
        <v>#DIV/0!</v>
      </c>
      <c r="J47" s="1" t="e">
        <f t="shared" si="13"/>
        <v>#DIV/0!</v>
      </c>
    </row>
    <row r="48" spans="2:13" x14ac:dyDescent="0.25">
      <c r="B48" s="7" t="str">
        <f>B42</f>
        <v>Airtel</v>
      </c>
      <c r="C48" s="1">
        <f t="shared" ref="C48:J50" si="14">C42/C$40</f>
        <v>0.27876284001629703</v>
      </c>
      <c r="D48" s="1">
        <f t="shared" si="14"/>
        <v>0.28318910464812269</v>
      </c>
      <c r="E48" s="1">
        <f t="shared" si="14"/>
        <v>0.2835050818043251</v>
      </c>
      <c r="F48" s="1">
        <f t="shared" si="14"/>
        <v>0.27769219734945838</v>
      </c>
      <c r="G48" s="1">
        <f t="shared" si="14"/>
        <v>0.26856309067360556</v>
      </c>
      <c r="H48" s="1">
        <f t="shared" si="14"/>
        <v>0.26373355814646776</v>
      </c>
      <c r="I48" s="1" t="e">
        <f t="shared" si="14"/>
        <v>#DIV/0!</v>
      </c>
      <c r="J48" s="1" t="e">
        <f t="shared" si="14"/>
        <v>#DIV/0!</v>
      </c>
    </row>
    <row r="49" spans="2:10" hidden="1" x14ac:dyDescent="0.25">
      <c r="B49" s="7" t="str">
        <f>B43</f>
        <v>Warid</v>
      </c>
      <c r="C49" s="1">
        <f t="shared" si="14"/>
        <v>0</v>
      </c>
      <c r="D49" s="1">
        <f t="shared" si="14"/>
        <v>0</v>
      </c>
      <c r="E49" s="1">
        <f t="shared" si="14"/>
        <v>0</v>
      </c>
      <c r="F49" s="1">
        <f t="shared" si="14"/>
        <v>0</v>
      </c>
      <c r="G49" s="1">
        <f t="shared" si="14"/>
        <v>0</v>
      </c>
      <c r="H49" s="1">
        <f t="shared" si="14"/>
        <v>0</v>
      </c>
      <c r="I49" s="1" t="e">
        <f t="shared" si="14"/>
        <v>#DIV/0!</v>
      </c>
      <c r="J49" s="1" t="e">
        <f t="shared" si="14"/>
        <v>#DIV/0!</v>
      </c>
    </row>
    <row r="50" spans="2:10" x14ac:dyDescent="0.25">
      <c r="B50" s="7" t="str">
        <f>B44</f>
        <v>Azur</v>
      </c>
      <c r="C50" s="1">
        <f t="shared" si="14"/>
        <v>0</v>
      </c>
      <c r="D50" s="1">
        <f t="shared" si="14"/>
        <v>0</v>
      </c>
      <c r="E50" s="1">
        <f t="shared" si="14"/>
        <v>0</v>
      </c>
      <c r="F50" s="1">
        <f t="shared" si="14"/>
        <v>0</v>
      </c>
      <c r="G50" s="1">
        <f t="shared" si="14"/>
        <v>0</v>
      </c>
      <c r="H50" s="1">
        <f t="shared" si="14"/>
        <v>0</v>
      </c>
      <c r="I50" s="1" t="e">
        <f t="shared" si="14"/>
        <v>#DIV/0!</v>
      </c>
      <c r="J50" s="1" t="e">
        <f t="shared" si="14"/>
        <v>#DIV/0!</v>
      </c>
    </row>
    <row r="70" spans="2:13" x14ac:dyDescent="0.25">
      <c r="B70" s="17" t="s">
        <v>50</v>
      </c>
    </row>
    <row r="71" spans="2:13" x14ac:dyDescent="0.25">
      <c r="B71" s="24"/>
      <c r="C71" s="25" t="str">
        <f t="shared" ref="C71:J71" si="15">C3</f>
        <v>T1-22</v>
      </c>
      <c r="D71" s="25" t="str">
        <f t="shared" si="15"/>
        <v>T2-22</v>
      </c>
      <c r="E71" s="25" t="str">
        <f t="shared" si="15"/>
        <v>T3-22</v>
      </c>
      <c r="F71" s="25" t="str">
        <f t="shared" si="15"/>
        <v>T4-22</v>
      </c>
      <c r="G71" s="25" t="str">
        <f t="shared" si="15"/>
        <v>T1-23</v>
      </c>
      <c r="H71" s="25" t="str">
        <f t="shared" si="15"/>
        <v>T2-23</v>
      </c>
      <c r="I71" s="25" t="str">
        <f t="shared" si="15"/>
        <v>T3-23</v>
      </c>
      <c r="J71" s="25" t="str">
        <f t="shared" si="15"/>
        <v>T4-23</v>
      </c>
    </row>
    <row r="72" spans="2:13" x14ac:dyDescent="0.25">
      <c r="B72" s="5" t="s">
        <v>140</v>
      </c>
      <c r="C72" s="4">
        <f t="shared" ref="C72:J72" si="16">SUM(C73:C76)</f>
        <v>30936.237309284821</v>
      </c>
      <c r="D72" s="4">
        <f t="shared" si="16"/>
        <v>31310.963947049131</v>
      </c>
      <c r="E72" s="4">
        <f t="shared" si="16"/>
        <v>33506.54865851879</v>
      </c>
      <c r="F72" s="4">
        <f t="shared" si="16"/>
        <v>33664.209672777783</v>
      </c>
      <c r="G72" s="4">
        <f t="shared" si="16"/>
        <v>32139.463930269179</v>
      </c>
      <c r="H72" s="4">
        <f t="shared" si="16"/>
        <v>33229.241264187913</v>
      </c>
      <c r="I72" s="4">
        <f t="shared" si="16"/>
        <v>0</v>
      </c>
      <c r="J72" s="4">
        <f t="shared" si="16"/>
        <v>0</v>
      </c>
      <c r="K72" s="42">
        <f>H72/E72-1</f>
        <v>-8.2762148127235591E-3</v>
      </c>
      <c r="L72" s="42"/>
      <c r="M72" s="42"/>
    </row>
    <row r="73" spans="2:13" x14ac:dyDescent="0.25">
      <c r="B73" s="7" t="s">
        <v>0</v>
      </c>
      <c r="C73" s="6">
        <f>'[2]Marché Par Opérateur TM'!$IO$6/1000</f>
        <v>22694.376593063822</v>
      </c>
      <c r="D73" s="6">
        <f>'[2]Marché Par Opérateur TM'!$IP$6/1000</f>
        <v>22869.171411293133</v>
      </c>
      <c r="E73" s="6">
        <f>'[2]Marché Par Opérateur TM'!$IQ$6/1000</f>
        <v>24458.119077290074</v>
      </c>
      <c r="F73" s="6">
        <f>'[2]Marché Par Opérateur TM'!$IR$6/1000</f>
        <v>24736.062414721786</v>
      </c>
      <c r="G73" s="6">
        <f>'[2]Marché Par Opérateur TM'!$IT$6/1000</f>
        <v>23900.701616253176</v>
      </c>
      <c r="H73" s="6">
        <f>'[2]Marché Par Opérateur TM'!$IU$6/1000</f>
        <v>24854.780430924915</v>
      </c>
      <c r="I73" s="6">
        <f>'[2]Marché Par Opérateur TM'!$IV$6/1000</f>
        <v>0</v>
      </c>
      <c r="J73" s="6">
        <f>'[2]Marché Par Opérateur TM'!$IW$6/1000</f>
        <v>0</v>
      </c>
      <c r="K73" s="42">
        <f>H73/E73-1</f>
        <v>1.6217982763979233E-2</v>
      </c>
      <c r="L73" s="42"/>
      <c r="M73" s="42"/>
    </row>
    <row r="74" spans="2:13" x14ac:dyDescent="0.25">
      <c r="B74" s="7" t="s">
        <v>7</v>
      </c>
      <c r="C74" s="6">
        <f>'[2]Marché Par Opérateur TM'!$IO$7/1000</f>
        <v>8241.8607162209992</v>
      </c>
      <c r="D74" s="6">
        <f>'[2]Marché Par Opérateur TM'!$IP$7/1000</f>
        <v>8441.7925357559998</v>
      </c>
      <c r="E74" s="6">
        <f>'[2]Marché Par Opérateur TM'!$IQ$7/1000</f>
        <v>9048.4295812287182</v>
      </c>
      <c r="F74" s="6">
        <f>'[2]Marché Par Opérateur TM'!$IR$7/1000</f>
        <v>8928.1472580560003</v>
      </c>
      <c r="G74" s="6">
        <f>'[2]Marché Par Opérateur TM'!$IT$7/1000</f>
        <v>8238.7623140160013</v>
      </c>
      <c r="H74" s="6">
        <f>'[2]Marché Par Opérateur TM'!$IU$7/1000</f>
        <v>8374.4608332629996</v>
      </c>
      <c r="I74" s="6">
        <f>'[2]Marché Par Opérateur TM'!$IV$7/1000</f>
        <v>0</v>
      </c>
      <c r="J74" s="6">
        <f>'[2]Marché Par Opérateur TM'!$IW$7/1000</f>
        <v>0</v>
      </c>
      <c r="K74" s="42">
        <f>H74/E74-1</f>
        <v>-7.4484609944237223E-2</v>
      </c>
      <c r="L74" s="42"/>
      <c r="M74" s="42"/>
    </row>
    <row r="75" spans="2:13" hidden="1" x14ac:dyDescent="0.25">
      <c r="B75" s="7" t="s">
        <v>19</v>
      </c>
      <c r="C75" s="6">
        <f>'[2]Marché Par Opérateur TM'!HL20/1000</f>
        <v>0</v>
      </c>
      <c r="D75" s="6">
        <f>'[2]Marché Par Opérateur TM'!HM20/1000</f>
        <v>0</v>
      </c>
      <c r="E75" s="6">
        <f>'[2]Marché Par Opérateur TM'!HN20/1000</f>
        <v>0</v>
      </c>
      <c r="F75" s="6">
        <f>'[2]Marché Par Opérateur TM'!HO20/1000</f>
        <v>0</v>
      </c>
      <c r="G75" s="6">
        <f>'[2]Marché Par Opérateur TM'!HP20/1000</f>
        <v>0</v>
      </c>
      <c r="H75" s="6">
        <f>'[2]Marché Par Opérateur TM'!HQ20/1000</f>
        <v>0</v>
      </c>
      <c r="I75" s="6">
        <f>'[2]Marché Par Opérateur TM'!HR20/1000</f>
        <v>0</v>
      </c>
      <c r="J75" s="6">
        <f>'[2]Marché Par Opérateur TM'!HS20/1000</f>
        <v>0</v>
      </c>
      <c r="K75" s="42" t="e">
        <f>#REF!/#REF!-1</f>
        <v>#REF!</v>
      </c>
      <c r="L75" s="42"/>
      <c r="M75" s="42"/>
    </row>
    <row r="76" spans="2:13" x14ac:dyDescent="0.25">
      <c r="B76" s="7" t="s">
        <v>9</v>
      </c>
      <c r="C76" s="6"/>
      <c r="D76" s="6"/>
      <c r="E76" s="6"/>
      <c r="F76" s="6"/>
      <c r="G76" s="6"/>
      <c r="H76" s="6"/>
      <c r="I76" s="6"/>
      <c r="J76" s="6"/>
      <c r="K76" s="42"/>
      <c r="L76" s="42"/>
      <c r="M76" s="42"/>
    </row>
    <row r="78" spans="2:13" x14ac:dyDescent="0.25">
      <c r="B78" s="10" t="s">
        <v>49</v>
      </c>
      <c r="C78" s="10"/>
      <c r="D78" s="10"/>
      <c r="E78" s="10"/>
      <c r="F78" s="10"/>
      <c r="G78" s="10"/>
      <c r="H78" s="10"/>
      <c r="I78" s="10"/>
      <c r="J78" s="10"/>
    </row>
    <row r="79" spans="2:13" x14ac:dyDescent="0.25">
      <c r="B79" s="7" t="str">
        <f>B73</f>
        <v>MTN</v>
      </c>
      <c r="C79" s="1">
        <f t="shared" ref="C79:J79" si="17">C73/C$72</f>
        <v>0.73358554778905227</v>
      </c>
      <c r="D79" s="1">
        <f t="shared" si="17"/>
        <v>0.73038860924140969</v>
      </c>
      <c r="E79" s="1">
        <f t="shared" si="17"/>
        <v>0.72995041436688768</v>
      </c>
      <c r="F79" s="1">
        <f t="shared" si="17"/>
        <v>0.73478815202141368</v>
      </c>
      <c r="G79" s="1">
        <f t="shared" si="17"/>
        <v>0.74365588885081946</v>
      </c>
      <c r="H79" s="1">
        <f t="shared" si="17"/>
        <v>0.74797917392449198</v>
      </c>
      <c r="I79" s="1" t="e">
        <f t="shared" si="17"/>
        <v>#DIV/0!</v>
      </c>
      <c r="J79" s="1" t="e">
        <f t="shared" si="17"/>
        <v>#DIV/0!</v>
      </c>
    </row>
    <row r="80" spans="2:13" x14ac:dyDescent="0.25">
      <c r="B80" s="7" t="str">
        <f>B74</f>
        <v>Airtel</v>
      </c>
      <c r="C80" s="1">
        <f t="shared" ref="C80:J80" si="18">C74/C$72</f>
        <v>0.26641445221094773</v>
      </c>
      <c r="D80" s="1">
        <f t="shared" si="18"/>
        <v>0.26961139075859042</v>
      </c>
      <c r="E80" s="1">
        <f t="shared" si="18"/>
        <v>0.27004958563311243</v>
      </c>
      <c r="F80" s="1">
        <f t="shared" si="18"/>
        <v>0.26521184797858643</v>
      </c>
      <c r="G80" s="1">
        <f t="shared" si="18"/>
        <v>0.25634411114918054</v>
      </c>
      <c r="H80" s="1">
        <f t="shared" si="18"/>
        <v>0.25202082607550813</v>
      </c>
      <c r="I80" s="1" t="e">
        <f t="shared" si="18"/>
        <v>#DIV/0!</v>
      </c>
      <c r="J80" s="1" t="e">
        <f t="shared" si="18"/>
        <v>#DIV/0!</v>
      </c>
    </row>
    <row r="81" spans="2:10" x14ac:dyDescent="0.25">
      <c r="B81" s="7"/>
      <c r="C81" s="1"/>
      <c r="D81" s="1"/>
      <c r="E81" s="1"/>
      <c r="F81" s="1"/>
      <c r="G81" s="1"/>
      <c r="H81" s="1"/>
      <c r="I81" s="1"/>
      <c r="J81" s="1"/>
    </row>
    <row r="82" spans="2:10" x14ac:dyDescent="0.25">
      <c r="B82" s="7" t="str">
        <f>B76</f>
        <v>Azur</v>
      </c>
      <c r="C82" s="1"/>
      <c r="D82" s="1"/>
      <c r="E82" s="1"/>
      <c r="F82" s="1"/>
      <c r="G82" s="1"/>
      <c r="H82" s="1"/>
      <c r="I82" s="1"/>
      <c r="J82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28"/>
  <sheetViews>
    <sheetView zoomScale="90" zoomScaleNormal="90" workbookViewId="0">
      <pane xSplit="2" ySplit="3" topLeftCell="C4" activePane="bottomRight" state="frozen"/>
      <selection activeCell="K58" sqref="K58"/>
      <selection pane="topRight" activeCell="K58" sqref="K58"/>
      <selection pane="bottomLeft" activeCell="K58" sqref="K58"/>
      <selection pane="bottomRight" activeCell="K26" sqref="K26"/>
    </sheetView>
  </sheetViews>
  <sheetFormatPr baseColWidth="10" defaultColWidth="11.42578125" defaultRowHeight="15" x14ac:dyDescent="0.25"/>
  <cols>
    <col min="1" max="1" width="7" style="2" customWidth="1"/>
    <col min="2" max="2" width="36" style="2" customWidth="1"/>
    <col min="3" max="3" width="10.7109375" style="2" hidden="1" customWidth="1"/>
    <col min="4" max="7" width="10.7109375" style="2" customWidth="1"/>
    <col min="8" max="8" width="11.7109375" style="2" customWidth="1"/>
    <col min="9" max="10" width="11.7109375" style="2" hidden="1" customWidth="1"/>
    <col min="11" max="16384" width="11.42578125" style="2"/>
  </cols>
  <sheetData>
    <row r="2" spans="2:19" x14ac:dyDescent="0.25">
      <c r="C2" s="1"/>
      <c r="D2" s="1"/>
      <c r="E2" s="1"/>
      <c r="F2" s="1"/>
      <c r="G2" s="1"/>
      <c r="H2" s="1"/>
      <c r="I2" s="1"/>
      <c r="J2" s="1"/>
    </row>
    <row r="3" spans="2:19" x14ac:dyDescent="0.25">
      <c r="B3" s="24"/>
      <c r="C3" s="25" t="s">
        <v>132</v>
      </c>
      <c r="D3" s="25" t="s">
        <v>133</v>
      </c>
      <c r="E3" s="25" t="s">
        <v>129</v>
      </c>
      <c r="F3" s="25" t="s">
        <v>134</v>
      </c>
      <c r="G3" s="25" t="s">
        <v>135</v>
      </c>
      <c r="H3" s="25" t="s">
        <v>136</v>
      </c>
      <c r="I3" s="25" t="s">
        <v>137</v>
      </c>
      <c r="J3" s="25" t="s">
        <v>138</v>
      </c>
      <c r="K3" s="1"/>
    </row>
    <row r="4" spans="2:19" x14ac:dyDescent="0.25">
      <c r="B4" s="8" t="s">
        <v>28</v>
      </c>
      <c r="C4" s="9">
        <f t="shared" ref="C4:J4" si="0">SUM(C5:C8)</f>
        <v>2287.2292916806591</v>
      </c>
      <c r="D4" s="9">
        <f t="shared" si="0"/>
        <v>2258.6170722254692</v>
      </c>
      <c r="E4" s="9">
        <f t="shared" si="0"/>
        <v>2363.0328963437646</v>
      </c>
      <c r="F4" s="9">
        <f t="shared" si="0"/>
        <v>2231.0465543073901</v>
      </c>
      <c r="G4" s="9">
        <f>SUM(H5:H8)</f>
        <v>2328.618625767152</v>
      </c>
      <c r="H4" s="9">
        <f t="shared" si="0"/>
        <v>2328.618625767152</v>
      </c>
      <c r="I4" s="9">
        <f t="shared" si="0"/>
        <v>0</v>
      </c>
      <c r="J4" s="9">
        <f t="shared" si="0"/>
        <v>0</v>
      </c>
      <c r="K4" s="70">
        <f>H4/D4-1</f>
        <v>3.0993103878697248E-2</v>
      </c>
      <c r="L4" s="70">
        <f>H4/G4-1</f>
        <v>0</v>
      </c>
    </row>
    <row r="5" spans="2:19" x14ac:dyDescent="0.25">
      <c r="B5" s="7" t="s">
        <v>22</v>
      </c>
      <c r="C5" s="6">
        <f>'[2]Vue Globale du Marché TM'!$IO$60/1000</f>
        <v>2230.235156219569</v>
      </c>
      <c r="D5" s="6">
        <f>'[2]Vue Globale du Marché TM'!$IP$60/1000</f>
        <v>2207.4877914724671</v>
      </c>
      <c r="E5" s="6">
        <f>'[2]Vue Globale du Marché TM'!$IQ$60/1000</f>
        <v>2310.2440795019606</v>
      </c>
      <c r="F5" s="6">
        <f>'[2]Vue Globale du Marché TM'!$IR$60/1000</f>
        <v>2179.3475716047492</v>
      </c>
      <c r="G5" s="6">
        <f>'[2]Vue Globale du Marché TM'!$IT$60/1000</f>
        <v>2159.3809348856371</v>
      </c>
      <c r="H5" s="6">
        <f>'[2]Vue Globale du Marché TM'!$IU$60/1000</f>
        <v>2274.9787969165809</v>
      </c>
      <c r="I5" s="6">
        <f>'[2]Vue Globale du Marché TM'!$IV$60/1000</f>
        <v>0</v>
      </c>
      <c r="J5" s="6">
        <f>'[2]Vue Globale du Marché TM'!$IW$60/1000</f>
        <v>0</v>
      </c>
      <c r="K5" s="70">
        <f>H5/D5-1</f>
        <v>3.0573670986916435E-2</v>
      </c>
      <c r="L5" s="70">
        <f>H5/G5-1</f>
        <v>5.3532871464879284E-2</v>
      </c>
    </row>
    <row r="6" spans="2:19" x14ac:dyDescent="0.25">
      <c r="B6" s="7" t="s">
        <v>23</v>
      </c>
      <c r="C6" s="6">
        <f>'[2]Vue Globale du Marché TM'!$IO$61/1000</f>
        <v>35.375367113089951</v>
      </c>
      <c r="D6" s="6">
        <f>'[2]Vue Globale du Marché TM'!$IP$61/1000</f>
        <v>33.029603513001987</v>
      </c>
      <c r="E6" s="6">
        <f>'[2]Vue Globale du Marché TM'!$IQ$61/1000</f>
        <v>29.717723471803978</v>
      </c>
      <c r="F6" s="6">
        <f>'[2]Vue Globale du Marché TM'!$IR$61/1000</f>
        <v>31.597093292640988</v>
      </c>
      <c r="G6" s="6">
        <f>'[2]Vue Globale du Marché TM'!$IT$61/1000</f>
        <v>29.448736352073986</v>
      </c>
      <c r="H6" s="6">
        <f>'[2]Vue Globale du Marché TM'!$IU$61/1000</f>
        <v>28.800483390570985</v>
      </c>
      <c r="I6" s="6">
        <f>'[2]Vue Globale du Marché TM'!$IV$61/1000</f>
        <v>0</v>
      </c>
      <c r="J6" s="6">
        <f>'[2]Vue Globale du Marché TM'!$IW$61/1000</f>
        <v>0</v>
      </c>
      <c r="K6" s="70">
        <f>H6/D6-1</f>
        <v>-0.12804029333159339</v>
      </c>
      <c r="L6" s="70">
        <f>H6/G6-1</f>
        <v>-2.2012929646719637E-2</v>
      </c>
    </row>
    <row r="7" spans="2:19" x14ac:dyDescent="0.25">
      <c r="B7" s="7" t="s">
        <v>24</v>
      </c>
      <c r="C7" s="6">
        <f>'[2]Vue Globale du Marché TM'!$IO$62/1000</f>
        <v>20.072802347999996</v>
      </c>
      <c r="D7" s="6">
        <f>'[2]Vue Globale du Marché TM'!$IP$62/1000</f>
        <v>16.698441240000001</v>
      </c>
      <c r="E7" s="6">
        <f>'[2]Vue Globale du Marché TM'!$IQ$62/1000</f>
        <v>19.731935369999999</v>
      </c>
      <c r="F7" s="6">
        <f>'[2]Vue Globale du Marché TM'!$IR$62/1000</f>
        <v>18.224646409999998</v>
      </c>
      <c r="G7" s="6">
        <f>'[2]Vue Globale du Marché TM'!$IT$62/1000</f>
        <v>16.355487674999999</v>
      </c>
      <c r="H7" s="6">
        <f>'[2]Vue Globale du Marché TM'!$IU$62/1000</f>
        <v>15.543440459999998</v>
      </c>
      <c r="I7" s="6">
        <f>'[2]Vue Globale du Marché TM'!$IV$62/1000</f>
        <v>0</v>
      </c>
      <c r="J7" s="6">
        <f>'[2]Vue Globale du Marché TM'!$IW$62/1000</f>
        <v>0</v>
      </c>
      <c r="K7" s="70">
        <f>H7/D7-1</f>
        <v>-6.9168179436609689E-2</v>
      </c>
      <c r="L7" s="70">
        <f>H7/G7-1</f>
        <v>-4.9649831979100667E-2</v>
      </c>
    </row>
    <row r="8" spans="2:19" x14ac:dyDescent="0.25">
      <c r="B8" s="7" t="s">
        <v>26</v>
      </c>
      <c r="C8" s="6">
        <f>'[2]Vue Globale du Marché TM'!$IO$70/1000</f>
        <v>1.545966</v>
      </c>
      <c r="D8" s="6">
        <f>'[2]Vue Globale du Marché TM'!$IP$70/1000</f>
        <v>1.4012359999999999</v>
      </c>
      <c r="E8" s="6">
        <f>'[2]Vue Globale du Marché TM'!$IQ$70/1000</f>
        <v>3.3391580000000003</v>
      </c>
      <c r="F8" s="6">
        <f>'[2]Vue Globale du Marché TM'!$IR$70/1000</f>
        <v>1.877243</v>
      </c>
      <c r="G8" s="6">
        <f>'[2]Vue Globale du Marché TM'!$IT$70/1000</f>
        <v>2.8661809999999996</v>
      </c>
      <c r="H8" s="6">
        <f>'[2]Vue Globale du Marché TM'!$IU$70/1000</f>
        <v>9.2959050000000012</v>
      </c>
      <c r="I8" s="6">
        <f>'[2]Vue Globale du Marché TM'!$IV$70/1000</f>
        <v>0</v>
      </c>
      <c r="J8" s="6">
        <f>'[2]Vue Globale du Marché TM'!$IW$70/1000</f>
        <v>0</v>
      </c>
      <c r="K8" s="70"/>
      <c r="L8" s="70"/>
    </row>
    <row r="10" spans="2:19" x14ac:dyDescent="0.25">
      <c r="B10" s="10" t="s">
        <v>89</v>
      </c>
      <c r="C10" s="10"/>
      <c r="D10" s="10"/>
      <c r="E10" s="10"/>
      <c r="F10" s="10"/>
      <c r="G10" s="10"/>
      <c r="H10" s="10"/>
      <c r="I10" s="10"/>
      <c r="J10" s="10"/>
      <c r="K10" s="1"/>
      <c r="L10" s="3"/>
    </row>
    <row r="11" spans="2:19" x14ac:dyDescent="0.25">
      <c r="B11" s="7" t="s">
        <v>22</v>
      </c>
      <c r="C11" s="1">
        <f t="shared" ref="C11:J11" si="1">C5/C$4</f>
        <v>0.97508158203972162</v>
      </c>
      <c r="D11" s="1">
        <f t="shared" si="1"/>
        <v>0.9773625722652387</v>
      </c>
      <c r="E11" s="1">
        <f t="shared" si="1"/>
        <v>0.97766056624794251</v>
      </c>
      <c r="F11" s="1">
        <f t="shared" si="1"/>
        <v>0.97682747471009612</v>
      </c>
      <c r="G11" s="1">
        <f t="shared" si="1"/>
        <v>0.92732271012143075</v>
      </c>
      <c r="H11" s="1">
        <f t="shared" si="1"/>
        <v>0.97696495756882484</v>
      </c>
      <c r="I11" s="1" t="e">
        <f t="shared" si="1"/>
        <v>#DIV/0!</v>
      </c>
      <c r="J11" s="1" t="e">
        <f t="shared" si="1"/>
        <v>#DIV/0!</v>
      </c>
      <c r="L11" s="3"/>
    </row>
    <row r="12" spans="2:19" x14ac:dyDescent="0.25">
      <c r="B12" s="7" t="s">
        <v>23</v>
      </c>
      <c r="C12" s="1">
        <f t="shared" ref="C12:J14" si="2">C6/C$4</f>
        <v>1.5466471700830695E-2</v>
      </c>
      <c r="D12" s="1">
        <f t="shared" si="2"/>
        <v>1.4623817343440662E-2</v>
      </c>
      <c r="E12" s="1">
        <f t="shared" si="2"/>
        <v>1.2576093848623579E-2</v>
      </c>
      <c r="F12" s="1">
        <f t="shared" si="2"/>
        <v>1.4162453594541886E-2</v>
      </c>
      <c r="G12" s="1">
        <f t="shared" si="2"/>
        <v>1.264644026557687E-2</v>
      </c>
      <c r="H12" s="1">
        <f t="shared" si="2"/>
        <v>1.2368055065729282E-2</v>
      </c>
      <c r="I12" s="1" t="e">
        <f t="shared" si="2"/>
        <v>#DIV/0!</v>
      </c>
      <c r="J12" s="1" t="e">
        <f t="shared" si="2"/>
        <v>#DIV/0!</v>
      </c>
    </row>
    <row r="13" spans="2:19" x14ac:dyDescent="0.25">
      <c r="B13" s="7" t="s">
        <v>24</v>
      </c>
      <c r="C13" s="1">
        <f t="shared" si="2"/>
        <v>8.7760341392141214E-3</v>
      </c>
      <c r="D13" s="1">
        <f t="shared" si="2"/>
        <v>7.3932148328032556E-3</v>
      </c>
      <c r="E13" s="1">
        <f t="shared" si="2"/>
        <v>8.3502584329361255E-3</v>
      </c>
      <c r="F13" s="1">
        <f t="shared" si="2"/>
        <v>8.1686535741777415E-3</v>
      </c>
      <c r="G13" s="1">
        <f t="shared" si="2"/>
        <v>7.0236867016434537E-3</v>
      </c>
      <c r="H13" s="1">
        <f t="shared" si="2"/>
        <v>6.6749618370330124E-3</v>
      </c>
      <c r="I13" s="1" t="e">
        <f t="shared" si="2"/>
        <v>#DIV/0!</v>
      </c>
      <c r="J13" s="1" t="e">
        <f t="shared" si="2"/>
        <v>#DIV/0!</v>
      </c>
    </row>
    <row r="14" spans="2:19" x14ac:dyDescent="0.25">
      <c r="B14" s="7" t="s">
        <v>26</v>
      </c>
      <c r="C14" s="1">
        <f t="shared" si="2"/>
        <v>6.7591212023348222E-4</v>
      </c>
      <c r="D14" s="1">
        <f t="shared" si="2"/>
        <v>6.2039555851728715E-4</v>
      </c>
      <c r="E14" s="1">
        <f t="shared" si="2"/>
        <v>1.4130814704977485E-3</v>
      </c>
      <c r="F14" s="1">
        <f t="shared" si="2"/>
        <v>8.4141812118428627E-4</v>
      </c>
      <c r="G14" s="1">
        <f t="shared" si="2"/>
        <v>1.2308503282952787E-3</v>
      </c>
      <c r="H14" s="1">
        <f t="shared" si="2"/>
        <v>3.9920255284127994E-3</v>
      </c>
      <c r="I14" s="1" t="e">
        <f t="shared" si="2"/>
        <v>#DIV/0!</v>
      </c>
      <c r="J14" s="1" t="e">
        <f t="shared" si="2"/>
        <v>#DIV/0!</v>
      </c>
      <c r="K14" s="3"/>
      <c r="L14" s="3"/>
      <c r="M14" s="3"/>
      <c r="N14" s="3"/>
      <c r="O14" s="3"/>
      <c r="P14" s="3"/>
      <c r="Q14" s="3"/>
      <c r="R14" s="3" t="e">
        <f t="shared" ref="R14:S14" si="3">R8/R$4</f>
        <v>#DIV/0!</v>
      </c>
      <c r="S14" s="3" t="e">
        <f t="shared" si="3"/>
        <v>#DIV/0!</v>
      </c>
    </row>
    <row r="15" spans="2:19" x14ac:dyDescent="0.25">
      <c r="B15" s="7"/>
      <c r="C15" s="7"/>
      <c r="D15" s="7"/>
      <c r="E15" s="7"/>
      <c r="F15" s="7"/>
      <c r="G15" s="7"/>
      <c r="H15" s="7"/>
      <c r="I15" s="7"/>
      <c r="J15" s="7"/>
    </row>
    <row r="16" spans="2:19" x14ac:dyDescent="0.25">
      <c r="B16" s="17" t="s">
        <v>50</v>
      </c>
    </row>
    <row r="17" spans="2:13" x14ac:dyDescent="0.25">
      <c r="B17" s="24"/>
      <c r="C17" s="25" t="str">
        <f t="shared" ref="C17:J17" si="4">C3</f>
        <v>T1-22</v>
      </c>
      <c r="D17" s="25" t="str">
        <f t="shared" si="4"/>
        <v>T2-22</v>
      </c>
      <c r="E17" s="25" t="str">
        <f t="shared" si="4"/>
        <v>T3-22</v>
      </c>
      <c r="F17" s="25" t="str">
        <f t="shared" si="4"/>
        <v>T4-22</v>
      </c>
      <c r="G17" s="25" t="str">
        <f t="shared" si="4"/>
        <v>T1-23</v>
      </c>
      <c r="H17" s="25" t="str">
        <f t="shared" si="4"/>
        <v>T2-23</v>
      </c>
      <c r="I17" s="25" t="str">
        <f t="shared" si="4"/>
        <v>T3-23</v>
      </c>
      <c r="J17" s="25" t="str">
        <f t="shared" si="4"/>
        <v>T4-23</v>
      </c>
    </row>
    <row r="18" spans="2:13" x14ac:dyDescent="0.25">
      <c r="B18" s="8" t="s">
        <v>61</v>
      </c>
      <c r="C18" s="9">
        <f t="shared" ref="C18:J18" si="5">SUM(C19:C22)</f>
        <v>2287.2292916806591</v>
      </c>
      <c r="D18" s="9">
        <f t="shared" si="5"/>
        <v>2258.6170722254692</v>
      </c>
      <c r="E18" s="9">
        <f t="shared" si="5"/>
        <v>2363.0328963437642</v>
      </c>
      <c r="F18" s="9">
        <f t="shared" si="5"/>
        <v>2231.0465543073897</v>
      </c>
      <c r="G18" s="9">
        <f t="shared" si="5"/>
        <v>2208.0513399127112</v>
      </c>
      <c r="H18" s="9">
        <f t="shared" si="5"/>
        <v>2328.6186257671516</v>
      </c>
      <c r="I18" s="9">
        <f t="shared" si="5"/>
        <v>0</v>
      </c>
      <c r="J18" s="9">
        <f t="shared" si="5"/>
        <v>0</v>
      </c>
      <c r="K18" s="70">
        <f>H18/D18-1</f>
        <v>3.0993103878697026E-2</v>
      </c>
      <c r="L18" s="70">
        <f>H18/G18-1</f>
        <v>5.4603479400622268E-2</v>
      </c>
      <c r="M18" s="42"/>
    </row>
    <row r="19" spans="2:13" x14ac:dyDescent="0.25">
      <c r="B19" s="7" t="s">
        <v>0</v>
      </c>
      <c r="C19" s="6">
        <f>SUM('[2]Marché Par Opérateur TM'!$IO$38,'[2]Marché Par Opérateur TM'!$IO$51)/1000</f>
        <v>2031.6474140966591</v>
      </c>
      <c r="D19" s="6">
        <f>SUM('[2]Marché Par Opérateur TM'!$IP$38,'[2]Marché Par Opérateur TM'!$IP$51)/1000</f>
        <v>2044.1326358774691</v>
      </c>
      <c r="E19" s="6">
        <f>SUM('[2]Marché Par Opérateur TM'!$IQ$38,'[2]Marché Par Opérateur TM'!$IQ$51)/1000</f>
        <v>2143.9482989447642</v>
      </c>
      <c r="F19" s="6">
        <f>SUM('[2]Marché Par Opérateur TM'!$IR$38,'[2]Marché Par Opérateur TM'!$IR$51)/1000</f>
        <v>2031.6434322633897</v>
      </c>
      <c r="G19" s="6">
        <f>SUM('[2]Marché Par Opérateur TM'!$IT$38,'[2]Marché Par Opérateur TM'!$IT$51)/1000</f>
        <v>2007.7616993897111</v>
      </c>
      <c r="H19" s="6">
        <f>SUM('[2]Marché Par Opérateur TM'!$IU$38,'[2]Marché Par Opérateur TM'!$IU$51)/1000</f>
        <v>2103.6889498761516</v>
      </c>
      <c r="I19" s="6">
        <f>SUM('[2]Marché Par Opérateur TM'!$IV$38,'[2]Marché Par Opérateur TM'!$IV$51)/1000</f>
        <v>0</v>
      </c>
      <c r="J19" s="6">
        <f>SUM('[2]Marché Par Opérateur TM'!$IW$38,'[2]Marché Par Opérateur TM'!$IW$51)/1000</f>
        <v>0</v>
      </c>
      <c r="K19" s="70">
        <f>H19/D19-1</f>
        <v>2.913524932452205E-2</v>
      </c>
      <c r="L19" s="70">
        <f>H19/G19-1</f>
        <v>4.7778205210109892E-2</v>
      </c>
      <c r="M19" s="42"/>
    </row>
    <row r="20" spans="2:13" x14ac:dyDescent="0.25">
      <c r="B20" s="7" t="s">
        <v>104</v>
      </c>
      <c r="C20" s="6">
        <f>SUM('[2]Marché Par Opérateur TM'!$IO$39,'[2]Marché Par Opérateur TM'!$IO$52)/1000</f>
        <v>255.58187758400001</v>
      </c>
      <c r="D20" s="6">
        <f>SUM('[2]Marché Par Opérateur TM'!$IP$39,'[2]Marché Par Opérateur TM'!$IP$52)/1000</f>
        <v>214.48443634799997</v>
      </c>
      <c r="E20" s="6">
        <f>SUM('[2]Marché Par Opérateur TM'!$IQ$39,'[2]Marché Par Opérateur TM'!$IQ$52)/1000</f>
        <v>219.08459739899999</v>
      </c>
      <c r="F20" s="6">
        <f>SUM('[2]Marché Par Opérateur TM'!$IR$39,'[2]Marché Par Opérateur TM'!$IR$52)/1000</f>
        <v>199.40312204399999</v>
      </c>
      <c r="G20" s="6">
        <f>SUM('[2]Marché Par Opérateur TM'!$IT$39,'[2]Marché Par Opérateur TM'!$IT$52)/1000</f>
        <v>200.289640523</v>
      </c>
      <c r="H20" s="6">
        <f>SUM('[2]Marché Par Opérateur TM'!$IU$39,'[2]Marché Par Opérateur TM'!$IU$52)/1000</f>
        <v>224.92967589099996</v>
      </c>
      <c r="I20" s="6">
        <f>SUM('[2]Marché Par Opérateur TM'!$IV$39,'[2]Marché Par Opérateur TM'!$IV$52)/1000</f>
        <v>0</v>
      </c>
      <c r="J20" s="6">
        <f>SUM('[2]Marché Par Opérateur TM'!$IW$39,'[2]Marché Par Opérateur TM'!$IW$52)/1000</f>
        <v>0</v>
      </c>
      <c r="K20" s="70">
        <f>H20/D20-1</f>
        <v>4.8699288959375364E-2</v>
      </c>
      <c r="L20" s="70">
        <f>H20/G20-1</f>
        <v>0.12302201603467577</v>
      </c>
      <c r="M20" s="42"/>
    </row>
    <row r="21" spans="2:13" x14ac:dyDescent="0.25">
      <c r="B21" s="7" t="s">
        <v>105</v>
      </c>
      <c r="C21" s="6"/>
      <c r="D21" s="6"/>
      <c r="E21" s="6"/>
      <c r="F21" s="6"/>
      <c r="G21" s="6"/>
      <c r="H21" s="6"/>
      <c r="I21" s="6"/>
      <c r="J21" s="6"/>
      <c r="K21" s="70"/>
      <c r="L21" s="42"/>
      <c r="M21" s="6"/>
    </row>
    <row r="22" spans="2:13" x14ac:dyDescent="0.25">
      <c r="B22" s="7" t="s">
        <v>106</v>
      </c>
      <c r="C22" s="6"/>
      <c r="D22" s="6"/>
      <c r="E22" s="6"/>
      <c r="F22" s="6"/>
      <c r="G22" s="6"/>
      <c r="H22" s="6"/>
      <c r="I22" s="6"/>
      <c r="J22" s="6"/>
      <c r="K22" s="70"/>
      <c r="L22" s="42"/>
    </row>
    <row r="24" spans="2:13" x14ac:dyDescent="0.25">
      <c r="B24" s="10" t="s">
        <v>49</v>
      </c>
      <c r="C24" s="10"/>
      <c r="D24" s="10"/>
      <c r="E24" s="10"/>
      <c r="F24" s="10"/>
      <c r="G24" s="10"/>
      <c r="H24" s="10"/>
      <c r="I24" s="10"/>
      <c r="J24" s="10"/>
    </row>
    <row r="25" spans="2:13" x14ac:dyDescent="0.25">
      <c r="B25" s="7" t="str">
        <f>B19</f>
        <v>MTN</v>
      </c>
      <c r="C25" s="1">
        <f t="shared" ref="C25:J25" si="6">C19/C$18</f>
        <v>0.88825699351017051</v>
      </c>
      <c r="D25" s="1">
        <f t="shared" si="6"/>
        <v>0.90503727303510395</v>
      </c>
      <c r="E25" s="1">
        <f t="shared" si="6"/>
        <v>0.90728669171809595</v>
      </c>
      <c r="F25" s="1">
        <f t="shared" si="6"/>
        <v>0.91062350462431163</v>
      </c>
      <c r="G25" s="1">
        <f t="shared" si="6"/>
        <v>0.90929122122182271</v>
      </c>
      <c r="H25" s="1">
        <f t="shared" si="6"/>
        <v>0.90340639149663327</v>
      </c>
      <c r="I25" s="1" t="e">
        <f t="shared" si="6"/>
        <v>#DIV/0!</v>
      </c>
      <c r="J25" s="1" t="e">
        <f t="shared" si="6"/>
        <v>#DIV/0!</v>
      </c>
    </row>
    <row r="26" spans="2:13" x14ac:dyDescent="0.25">
      <c r="B26" s="7" t="str">
        <f>B20</f>
        <v>AIRTEL</v>
      </c>
      <c r="C26" s="1">
        <f t="shared" ref="C26:J26" si="7">C20/C$18</f>
        <v>0.1117430064898295</v>
      </c>
      <c r="D26" s="1">
        <f t="shared" si="7"/>
        <v>9.496272696489598E-2</v>
      </c>
      <c r="E26" s="1">
        <f t="shared" si="7"/>
        <v>9.2713308281904036E-2</v>
      </c>
      <c r="F26" s="1">
        <f t="shared" si="7"/>
        <v>8.9376495375688411E-2</v>
      </c>
      <c r="G26" s="1">
        <f t="shared" si="7"/>
        <v>9.0708778778177263E-2</v>
      </c>
      <c r="H26" s="1">
        <f t="shared" si="7"/>
        <v>9.6593608503366679E-2</v>
      </c>
      <c r="I26" s="1" t="e">
        <f t="shared" si="7"/>
        <v>#DIV/0!</v>
      </c>
      <c r="J26" s="1" t="e">
        <f t="shared" si="7"/>
        <v>#DIV/0!</v>
      </c>
    </row>
    <row r="27" spans="2:13" x14ac:dyDescent="0.25">
      <c r="B27" s="7" t="str">
        <f>B21</f>
        <v>WARID</v>
      </c>
      <c r="C27" s="1"/>
      <c r="D27" s="1"/>
      <c r="E27" s="1"/>
      <c r="F27" s="1"/>
      <c r="G27" s="1"/>
      <c r="H27" s="1"/>
      <c r="I27" s="1"/>
      <c r="J27" s="1"/>
    </row>
    <row r="28" spans="2:13" x14ac:dyDescent="0.25">
      <c r="B28" s="7" t="str">
        <f>B22</f>
        <v>AZUR</v>
      </c>
      <c r="C28" s="1"/>
      <c r="D28" s="1"/>
      <c r="E28" s="1"/>
      <c r="F28" s="1"/>
      <c r="G28" s="1"/>
      <c r="H28" s="1"/>
      <c r="I28" s="1"/>
      <c r="J28" s="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115"/>
  <sheetViews>
    <sheetView zoomScale="130" zoomScaleNormal="130" workbookViewId="0">
      <pane xSplit="2" ySplit="3" topLeftCell="D52" activePane="bottomRight" state="frozen"/>
      <selection activeCell="K58" sqref="K58"/>
      <selection pane="topRight" activeCell="K58" sqref="K58"/>
      <selection pane="bottomLeft" activeCell="K58" sqref="K58"/>
      <selection pane="bottomRight" activeCell="B72" sqref="B72:H72"/>
    </sheetView>
  </sheetViews>
  <sheetFormatPr baseColWidth="10" defaultColWidth="11.42578125" defaultRowHeight="11.25" x14ac:dyDescent="0.2"/>
  <cols>
    <col min="1" max="1" width="7" style="81" customWidth="1"/>
    <col min="2" max="2" width="26" style="81" customWidth="1"/>
    <col min="3" max="3" width="7" style="81" hidden="1" customWidth="1"/>
    <col min="4" max="8" width="7" style="81" customWidth="1"/>
    <col min="9" max="10" width="7" style="81" hidden="1" customWidth="1"/>
    <col min="11" max="11" width="9.85546875" style="81" customWidth="1"/>
    <col min="12" max="12" width="7.28515625" style="81" customWidth="1"/>
    <col min="13" max="13" width="5.5703125" style="81" bestFit="1" customWidth="1"/>
    <col min="14" max="14" width="6.85546875" style="81" customWidth="1"/>
    <col min="15" max="15" width="7.5703125" style="81" customWidth="1"/>
    <col min="16" max="17" width="7.42578125" style="81" customWidth="1"/>
    <col min="18" max="18" width="7.7109375" style="81" customWidth="1"/>
    <col min="19" max="19" width="9.28515625" style="81" customWidth="1"/>
    <col min="20" max="16384" width="11.42578125" style="81"/>
  </cols>
  <sheetData>
    <row r="2" spans="2:13" x14ac:dyDescent="0.2">
      <c r="B2" s="80" t="s">
        <v>108</v>
      </c>
    </row>
    <row r="3" spans="2:13" x14ac:dyDescent="0.2">
      <c r="B3" s="82"/>
      <c r="C3" s="83" t="s">
        <v>132</v>
      </c>
      <c r="D3" s="83" t="s">
        <v>133</v>
      </c>
      <c r="E3" s="83" t="s">
        <v>129</v>
      </c>
      <c r="F3" s="83" t="s">
        <v>134</v>
      </c>
      <c r="G3" s="83" t="s">
        <v>135</v>
      </c>
      <c r="H3" s="83" t="s">
        <v>136</v>
      </c>
      <c r="I3" s="83" t="s">
        <v>137</v>
      </c>
      <c r="J3" s="83" t="s">
        <v>138</v>
      </c>
      <c r="K3" s="84"/>
      <c r="L3" s="84"/>
      <c r="M3" s="84"/>
    </row>
    <row r="4" spans="2:13" x14ac:dyDescent="0.2">
      <c r="B4" s="85" t="s">
        <v>54</v>
      </c>
      <c r="C4" s="86">
        <f>'[2]Vue Globale du Marché TM'!$IO$153</f>
        <v>1709.9203644158506</v>
      </c>
      <c r="D4" s="86">
        <f>'[2]Vue Globale du Marché TM'!$IP$153</f>
        <v>1695.8738973229476</v>
      </c>
      <c r="E4" s="86">
        <f>'[2]Vue Globale du Marché TM'!$IQ$153</f>
        <v>1800.9963314276004</v>
      </c>
      <c r="F4" s="86">
        <f>'[2]Vue Globale du Marché TM'!$IR$153</f>
        <v>1855.0152167295603</v>
      </c>
      <c r="G4" s="86">
        <f>'[2]Vue Globale du Marché TM'!$IT$153</f>
        <v>1771.9315042474211</v>
      </c>
      <c r="H4" s="86">
        <f>'[2]Vue Globale du Marché TM'!$IU$153</f>
        <v>1838.2460828917676</v>
      </c>
      <c r="I4" s="86">
        <f>'[2]Vue Globale du Marché TM'!$IV$153</f>
        <v>0</v>
      </c>
      <c r="J4" s="86">
        <f>'[2]Vue Globale du Marché TM'!$IW$153</f>
        <v>0</v>
      </c>
      <c r="K4" s="84">
        <f>H4/C4-1</f>
        <v>7.5047774824154478E-2</v>
      </c>
      <c r="L4" s="84">
        <f>G4/F4-1</f>
        <v>-4.4788695927043598E-2</v>
      </c>
      <c r="M4" s="84"/>
    </row>
    <row r="5" spans="2:13" x14ac:dyDescent="0.2">
      <c r="B5" s="87" t="s">
        <v>29</v>
      </c>
      <c r="C5" s="88">
        <f>'[2]Vue Globale du Marché TM'!$IO$154</f>
        <v>1613.4208464815022</v>
      </c>
      <c r="D5" s="88">
        <f>'[2]Vue Globale du Marché TM'!$IP$154</f>
        <v>1561.8791718046732</v>
      </c>
      <c r="E5" s="88">
        <f>'[2]Vue Globale du Marché TM'!$IQ$154</f>
        <v>1617.6122003634707</v>
      </c>
      <c r="F5" s="88">
        <f>'[2]Vue Globale du Marché TM'!$IR$154</f>
        <v>1646.8385207181682</v>
      </c>
      <c r="G5" s="88">
        <f>'[2]Vue Globale du Marché TM'!$IT$154</f>
        <v>1556.7250317721184</v>
      </c>
      <c r="H5" s="88">
        <f>'[2]Vue Globale du Marché TM'!$IU$154</f>
        <v>1602.5222781151242</v>
      </c>
      <c r="I5" s="88">
        <f>'[2]Vue Globale du Marché TM'!$IV$154</f>
        <v>0</v>
      </c>
      <c r="J5" s="88">
        <f>'[2]Vue Globale du Marché TM'!$IW$154</f>
        <v>0</v>
      </c>
      <c r="K5" s="84">
        <f>H5/C5-1</f>
        <v>-6.7549445577979039E-3</v>
      </c>
      <c r="L5" s="84">
        <f>G5/F5-1</f>
        <v>-5.4719080111602092E-2</v>
      </c>
      <c r="M5" s="84"/>
    </row>
    <row r="6" spans="2:13" x14ac:dyDescent="0.2">
      <c r="B6" s="87" t="s">
        <v>30</v>
      </c>
      <c r="C6" s="88">
        <f>'[2]Vue Globale du Marché TM'!$IO$155</f>
        <v>96.499517934348248</v>
      </c>
      <c r="D6" s="88">
        <f>'[2]Vue Globale du Marché TM'!$IP$155</f>
        <v>133.99472551827458</v>
      </c>
      <c r="E6" s="88">
        <f>'[2]Vue Globale du Marché TM'!$IQ$155</f>
        <v>183.38413106412963</v>
      </c>
      <c r="F6" s="88">
        <f>'[2]Vue Globale du Marché TM'!$IR$155</f>
        <v>208.17669601139201</v>
      </c>
      <c r="G6" s="88">
        <f>'[2]Vue Globale du Marché TM'!$IT$155</f>
        <v>215.20647247530258</v>
      </c>
      <c r="H6" s="88">
        <f>'[2]Vue Globale du Marché TM'!$IU$155</f>
        <v>235.72380477664353</v>
      </c>
      <c r="I6" s="88">
        <f>'[2]Vue Globale du Marché TM'!$IV$155</f>
        <v>0</v>
      </c>
      <c r="J6" s="88">
        <f>'[2]Vue Globale du Marché TM'!$IW$155</f>
        <v>0</v>
      </c>
      <c r="K6" s="84">
        <f>H6/C6-1</f>
        <v>1.4427459309901849</v>
      </c>
      <c r="L6" s="84">
        <f>G6/F6-1</f>
        <v>3.3768316044010316E-2</v>
      </c>
      <c r="M6" s="84"/>
    </row>
    <row r="7" spans="2:13" x14ac:dyDescent="0.2">
      <c r="K7" s="84"/>
      <c r="L7" s="89"/>
      <c r="M7" s="89"/>
    </row>
    <row r="8" spans="2:13" x14ac:dyDescent="0.2">
      <c r="B8" s="80" t="s">
        <v>109</v>
      </c>
      <c r="K8" s="84"/>
    </row>
    <row r="9" spans="2:13" x14ac:dyDescent="0.2">
      <c r="B9" s="82"/>
      <c r="C9" s="83" t="str">
        <f t="shared" ref="C9:J9" si="0">C3</f>
        <v>T1-22</v>
      </c>
      <c r="D9" s="83" t="str">
        <f t="shared" si="0"/>
        <v>T2-22</v>
      </c>
      <c r="E9" s="83" t="str">
        <f t="shared" si="0"/>
        <v>T3-22</v>
      </c>
      <c r="F9" s="83" t="str">
        <f t="shared" si="0"/>
        <v>T4-22</v>
      </c>
      <c r="G9" s="83" t="str">
        <f t="shared" si="0"/>
        <v>T1-23</v>
      </c>
      <c r="H9" s="83" t="str">
        <f t="shared" si="0"/>
        <v>T2-23</v>
      </c>
      <c r="I9" s="83" t="str">
        <f t="shared" si="0"/>
        <v>T3-23</v>
      </c>
      <c r="J9" s="83" t="str">
        <f t="shared" si="0"/>
        <v>T4-23</v>
      </c>
      <c r="K9" s="84"/>
    </row>
    <row r="10" spans="2:13" x14ac:dyDescent="0.2">
      <c r="B10" s="87" t="s">
        <v>0</v>
      </c>
      <c r="C10" s="88">
        <f>'[2]Marché Par Opérateur TM'!$IO$388</f>
        <v>2109.3412113499448</v>
      </c>
      <c r="D10" s="88">
        <f>'[2]Marché Par Opérateur TM'!$IP$388</f>
        <v>2027.6980366925893</v>
      </c>
      <c r="E10" s="88">
        <f>'[2]Marché Par Opérateur TM'!$IQ$388</f>
        <v>2123.6753992218346</v>
      </c>
      <c r="F10" s="88">
        <f>'[2]Marché Par Opérateur TM'!$IR$388</f>
        <v>2180.1428979142056</v>
      </c>
      <c r="G10" s="88">
        <f>'[2]Marché Par Opérateur TM'!$IT$388</f>
        <v>2095.4673088814502</v>
      </c>
      <c r="H10" s="88">
        <f>'[2]Marché Par Opérateur TM'!$IU$388</f>
        <v>2189.1244081329273</v>
      </c>
      <c r="I10" s="88">
        <f>'[2]Marché Par Opérateur TM'!$IV$388</f>
        <v>0</v>
      </c>
      <c r="J10" s="88">
        <f>'[2]Marché Par Opérateur TM'!$IW$388</f>
        <v>0</v>
      </c>
      <c r="K10" s="84">
        <f>H10/C10-1</f>
        <v>3.7823751014622431E-2</v>
      </c>
      <c r="L10" s="84">
        <f>G10/F10-1</f>
        <v>-3.8839467410033746E-2</v>
      </c>
      <c r="M10" s="84"/>
    </row>
    <row r="11" spans="2:13" x14ac:dyDescent="0.2">
      <c r="B11" s="87" t="s">
        <v>104</v>
      </c>
      <c r="C11" s="88">
        <f>'[2]Marché Par Opérateur TM'!$IO$389</f>
        <v>1147.6491470107678</v>
      </c>
      <c r="D11" s="88">
        <f>'[2]Marché Par Opérateur TM'!$IP$389</f>
        <v>1199.2116302907377</v>
      </c>
      <c r="E11" s="88">
        <f>'[2]Marché Par Opérateur TM'!$IQ$389</f>
        <v>1301.4438862454363</v>
      </c>
      <c r="F11" s="88">
        <f>'[2]Marché Par Opérateur TM'!$IR$389</f>
        <v>1336.4945761818469</v>
      </c>
      <c r="G11" s="88">
        <f>'[2]Marché Par Opérateur TM'!$IT$389</f>
        <v>1247.3371864684948</v>
      </c>
      <c r="H11" s="88">
        <f>'[2]Marché Par Opérateur TM'!$IU$389</f>
        <v>1270.0080143729476</v>
      </c>
      <c r="I11" s="88">
        <f>'[2]Marché Par Opérateur TM'!$IV$389</f>
        <v>0</v>
      </c>
      <c r="J11" s="88">
        <f>'[2]Marché Par Opérateur TM'!$IW$389</f>
        <v>0</v>
      </c>
      <c r="K11" s="84">
        <f>H11/C11-1</f>
        <v>0.10661696362593287</v>
      </c>
      <c r="L11" s="84">
        <f>G11/F11-1</f>
        <v>-6.6709877692179398E-2</v>
      </c>
      <c r="M11" s="84"/>
    </row>
    <row r="12" spans="2:13" hidden="1" x14ac:dyDescent="0.2">
      <c r="B12" s="87" t="s">
        <v>105</v>
      </c>
      <c r="C12" s="88">
        <f>'[2]Marché Par Opérateur TM'!HK390</f>
        <v>0</v>
      </c>
      <c r="D12" s="88">
        <f>'[2]Marché Par Opérateur TM'!HL390</f>
        <v>0</v>
      </c>
      <c r="E12" s="88">
        <f>'[2]Marché Par Opérateur TM'!HM390</f>
        <v>0</v>
      </c>
      <c r="F12" s="88">
        <f>'[2]Marché Par Opérateur TM'!HN390</f>
        <v>0</v>
      </c>
      <c r="G12" s="88">
        <f>'[2]Marché Par Opérateur TM'!HO390</f>
        <v>0</v>
      </c>
      <c r="H12" s="88">
        <f>'[2]Marché Par Opérateur TM'!HP390</f>
        <v>0</v>
      </c>
      <c r="I12" s="88">
        <f>'[2]Marché Par Opérateur TM'!HQ390</f>
        <v>0</v>
      </c>
      <c r="J12" s="88">
        <f>'[2]Marché Par Opérateur TM'!HR390</f>
        <v>0</v>
      </c>
      <c r="K12" s="84" t="e">
        <f>#REF!/#REF!-1</f>
        <v>#REF!</v>
      </c>
      <c r="L12" s="84" t="e">
        <f>#REF!/#REF!-1</f>
        <v>#REF!</v>
      </c>
      <c r="M12" s="84"/>
    </row>
    <row r="13" spans="2:13" x14ac:dyDescent="0.2">
      <c r="B13" s="87" t="s">
        <v>106</v>
      </c>
      <c r="C13" s="88"/>
      <c r="D13" s="88"/>
      <c r="E13" s="88"/>
      <c r="F13" s="88"/>
      <c r="G13" s="88"/>
      <c r="H13" s="88"/>
      <c r="I13" s="88"/>
      <c r="J13" s="88"/>
      <c r="K13" s="84"/>
      <c r="L13" s="84" t="e">
        <f>#REF!/#REF!-1</f>
        <v>#REF!</v>
      </c>
      <c r="M13" s="84"/>
    </row>
    <row r="14" spans="2:13" x14ac:dyDescent="0.2">
      <c r="K14" s="84"/>
    </row>
    <row r="15" spans="2:13" x14ac:dyDescent="0.2">
      <c r="K15" s="84"/>
    </row>
    <row r="16" spans="2:13" x14ac:dyDescent="0.2">
      <c r="K16" s="84"/>
    </row>
    <row r="17" spans="2:13" x14ac:dyDescent="0.2">
      <c r="B17" s="80" t="s">
        <v>110</v>
      </c>
      <c r="K17" s="84"/>
    </row>
    <row r="18" spans="2:13" x14ac:dyDescent="0.2">
      <c r="B18" s="82"/>
      <c r="C18" s="83" t="str">
        <f t="shared" ref="C18:J18" si="1">C3</f>
        <v>T1-22</v>
      </c>
      <c r="D18" s="83" t="str">
        <f t="shared" si="1"/>
        <v>T2-22</v>
      </c>
      <c r="E18" s="83" t="str">
        <f t="shared" si="1"/>
        <v>T3-22</v>
      </c>
      <c r="F18" s="83" t="str">
        <f t="shared" si="1"/>
        <v>T4-22</v>
      </c>
      <c r="G18" s="83" t="str">
        <f t="shared" si="1"/>
        <v>T1-23</v>
      </c>
      <c r="H18" s="83" t="str">
        <f t="shared" si="1"/>
        <v>T2-23</v>
      </c>
      <c r="I18" s="83" t="str">
        <f t="shared" si="1"/>
        <v>T3-23</v>
      </c>
      <c r="J18" s="83" t="str">
        <f t="shared" si="1"/>
        <v>T4-23</v>
      </c>
      <c r="K18" s="84"/>
    </row>
    <row r="19" spans="2:13" x14ac:dyDescent="0.2">
      <c r="B19" s="85" t="s">
        <v>54</v>
      </c>
      <c r="C19" s="86">
        <f>'[2]Vue Globale du Marché TM'!$IO$157</f>
        <v>136.50434155680367</v>
      </c>
      <c r="D19" s="86">
        <f>'[2]Vue Globale du Marché TM'!$IP$157</f>
        <v>131.84562817293133</v>
      </c>
      <c r="E19" s="86">
        <f>'[2]Vue Globale du Marché TM'!$IQ$157</f>
        <v>136.632406606426</v>
      </c>
      <c r="F19" s="86">
        <f>'[2]Vue Globale du Marché TM'!$IR$157</f>
        <v>131.66628027003654</v>
      </c>
      <c r="G19" s="86">
        <f>'[2]Vue Globale du Marché TM'!$IT$157</f>
        <v>130.71482887728095</v>
      </c>
      <c r="H19" s="86">
        <f>'[2]Vue Globale du Marché TM'!$IU$157</f>
        <v>138.51134016779454</v>
      </c>
      <c r="I19" s="86">
        <f>'[2]Vue Globale du Marché TM'!$IV$157</f>
        <v>0</v>
      </c>
      <c r="J19" s="86">
        <f>'[2]Vue Globale du Marché TM'!$IW$157</f>
        <v>0</v>
      </c>
      <c r="K19" s="84">
        <f>H19/C19-1</f>
        <v>1.470281888547631E-2</v>
      </c>
      <c r="L19" s="84">
        <f>G19/F19-1</f>
        <v>-7.2262343160620635E-3</v>
      </c>
      <c r="M19" s="84"/>
    </row>
    <row r="20" spans="2:13" x14ac:dyDescent="0.2">
      <c r="B20" s="87" t="s">
        <v>29</v>
      </c>
      <c r="C20" s="88">
        <f>'[2]Vue Globale du Marché TM'!$IO$158</f>
        <v>136.41205545605601</v>
      </c>
      <c r="D20" s="88">
        <f>'[2]Vue Globale du Marché TM'!$IP$158</f>
        <v>131.76382931946998</v>
      </c>
      <c r="E20" s="88">
        <f>'[2]Vue Globale du Marché TM'!$IQ$158</f>
        <v>136.43956934080066</v>
      </c>
      <c r="F20" s="88">
        <f>'[2]Vue Globale du Marché TM'!$IR$158</f>
        <v>131.55554857971939</v>
      </c>
      <c r="G20" s="88">
        <f>'[2]Vue Globale du Marché TM'!$IT$158</f>
        <v>130.54471381812888</v>
      </c>
      <c r="H20" s="88">
        <f>'[2]Vue Globale du Marché TM'!$IU$158</f>
        <v>137.95885799185393</v>
      </c>
      <c r="I20" s="88">
        <f>'[2]Vue Globale du Marché TM'!$IV$158</f>
        <v>0</v>
      </c>
      <c r="J20" s="88">
        <f>'[2]Vue Globale du Marché TM'!$IW$158</f>
        <v>0</v>
      </c>
      <c r="K20" s="84">
        <f>H20/C20-1</f>
        <v>1.1339192350900529E-2</v>
      </c>
      <c r="L20" s="84">
        <f>G20/F20-1</f>
        <v>-7.6837105884436374E-3</v>
      </c>
      <c r="M20" s="84"/>
    </row>
    <row r="21" spans="2:13" x14ac:dyDescent="0.2">
      <c r="B21" s="87" t="s">
        <v>30</v>
      </c>
      <c r="C21" s="100">
        <f>'[2]Vue Globale du Marché TM'!$IO$159</f>
        <v>9.2286100747637267E-2</v>
      </c>
      <c r="D21" s="100">
        <f>'[2]Vue Globale du Marché TM'!$IP$159</f>
        <v>8.1798853461346729E-2</v>
      </c>
      <c r="E21" s="100">
        <f>'[2]Vue Globale du Marché TM'!$IQ$159</f>
        <v>0.19283726562538539</v>
      </c>
      <c r="F21" s="100">
        <f>'[2]Vue Globale du Marché TM'!$IR$159</f>
        <v>0.11073169031715376</v>
      </c>
      <c r="G21" s="100">
        <f>'[2]Vue Globale du Marché TM'!$IT$159</f>
        <v>0.17011505915207079</v>
      </c>
      <c r="H21" s="100">
        <f>'[2]Vue Globale du Marché TM'!$IU$159</f>
        <v>0.5524821759406241</v>
      </c>
      <c r="I21" s="100">
        <f>'[2]Vue Globale du Marché TM'!$IV$159</f>
        <v>0</v>
      </c>
      <c r="J21" s="100">
        <f>'[2]Vue Globale du Marché TM'!$IW$159</f>
        <v>0</v>
      </c>
      <c r="K21" s="84">
        <f>H21/C21-1</f>
        <v>4.9866238953081883</v>
      </c>
      <c r="L21" s="84">
        <f>G21/F21-1</f>
        <v>0.53628160705244632</v>
      </c>
      <c r="M21" s="84"/>
    </row>
    <row r="22" spans="2:13" x14ac:dyDescent="0.2">
      <c r="B22" s="87"/>
      <c r="C22" s="88"/>
      <c r="D22" s="88"/>
      <c r="E22" s="88"/>
      <c r="F22" s="88"/>
      <c r="G22" s="88"/>
      <c r="H22" s="88"/>
      <c r="I22" s="88"/>
      <c r="J22" s="88"/>
      <c r="K22" s="84"/>
    </row>
    <row r="23" spans="2:13" x14ac:dyDescent="0.2">
      <c r="B23" s="80" t="s">
        <v>111</v>
      </c>
      <c r="C23" s="88"/>
      <c r="D23" s="88"/>
      <c r="E23" s="88"/>
      <c r="F23" s="88"/>
      <c r="G23" s="88"/>
      <c r="H23" s="88"/>
      <c r="I23" s="88"/>
      <c r="J23" s="88"/>
      <c r="K23" s="84"/>
    </row>
    <row r="24" spans="2:13" x14ac:dyDescent="0.2">
      <c r="B24" s="82"/>
      <c r="C24" s="83" t="str">
        <f t="shared" ref="C24:J24" si="2">C3</f>
        <v>T1-22</v>
      </c>
      <c r="D24" s="83" t="str">
        <f t="shared" si="2"/>
        <v>T2-22</v>
      </c>
      <c r="E24" s="83" t="str">
        <f t="shared" si="2"/>
        <v>T3-22</v>
      </c>
      <c r="F24" s="83" t="str">
        <f t="shared" si="2"/>
        <v>T4-22</v>
      </c>
      <c r="G24" s="83" t="str">
        <f t="shared" si="2"/>
        <v>T1-23</v>
      </c>
      <c r="H24" s="83" t="str">
        <f t="shared" si="2"/>
        <v>T2-23</v>
      </c>
      <c r="I24" s="83" t="str">
        <f t="shared" si="2"/>
        <v>T3-23</v>
      </c>
      <c r="J24" s="83" t="str">
        <f t="shared" si="2"/>
        <v>T4-23</v>
      </c>
      <c r="K24" s="84"/>
    </row>
    <row r="25" spans="2:13" x14ac:dyDescent="0.2">
      <c r="B25" s="87" t="s">
        <v>0</v>
      </c>
      <c r="C25" s="88">
        <f>'[2]Marché Par Opérateur TM'!$IO$406</f>
        <v>207.33043022143457</v>
      </c>
      <c r="D25" s="88">
        <f>'[2]Marché Par Opérateur TM'!$IP$406</f>
        <v>198.99765697328803</v>
      </c>
      <c r="E25" s="88">
        <f>'[2]Marché Par Opérateur TM'!$IQ$406</f>
        <v>203.80922170807972</v>
      </c>
      <c r="F25" s="88">
        <f>'[2]Marché Par Opérateur TM'!$IR$406</f>
        <v>194.96730741625944</v>
      </c>
      <c r="G25" s="88">
        <f>'[2]Marché Par Opérateur TM'!$IT$406</f>
        <v>191.94563300218124</v>
      </c>
      <c r="H25" s="88">
        <f>'[2]Marché Par Opérateur TM'!$IU$406</f>
        <v>201.55691907538903</v>
      </c>
      <c r="I25" s="88">
        <f>'[2]Marché Par Opérateur TM'!$IV$406</f>
        <v>0</v>
      </c>
      <c r="J25" s="88">
        <f>'[2]Marché Par Opérateur TM'!$IW$406</f>
        <v>0</v>
      </c>
      <c r="K25" s="84">
        <f>H25/C25-1</f>
        <v>-2.784690669806289E-2</v>
      </c>
      <c r="L25" s="84">
        <f>G25/F25-1</f>
        <v>-1.5498364593130809E-2</v>
      </c>
      <c r="M25" s="84"/>
    </row>
    <row r="26" spans="2:13" x14ac:dyDescent="0.2">
      <c r="B26" s="87" t="s">
        <v>104</v>
      </c>
      <c r="C26" s="88">
        <f>'[2]Marché Par Opérateur TM'!$IO$407</f>
        <v>36.577262503217668</v>
      </c>
      <c r="D26" s="88">
        <f>'[2]Marché Par Opérateur TM'!$IP$407</f>
        <v>31.133593675648132</v>
      </c>
      <c r="E26" s="88">
        <f>'[2]Marché Par Opérateur TM'!$IQ$407</f>
        <v>32.141000461333576</v>
      </c>
      <c r="F26" s="88">
        <f>'[2]Marché Par Opérateur TM'!$IR$407</f>
        <v>30.438919129142196</v>
      </c>
      <c r="G26" s="88">
        <f>'[2]Marché Par Opérateur TM'!$IT$407</f>
        <v>31.001306307948834</v>
      </c>
      <c r="H26" s="88">
        <f>'[2]Marché Par Opérateur TM'!$IU$407</f>
        <v>34.955727971331605</v>
      </c>
      <c r="I26" s="88">
        <f>'[2]Marché Par Opérateur TM'!$IV$407</f>
        <v>0</v>
      </c>
      <c r="J26" s="88">
        <f>'[2]Marché Par Opérateur TM'!$IW$407</f>
        <v>0</v>
      </c>
      <c r="K26" s="84">
        <f>H26/C26-1</f>
        <v>-4.4331762983722989E-2</v>
      </c>
      <c r="L26" s="84">
        <f>G26/F26-1</f>
        <v>1.8475924733746929E-2</v>
      </c>
      <c r="M26" s="84"/>
    </row>
    <row r="27" spans="2:13" hidden="1" x14ac:dyDescent="0.2">
      <c r="B27" s="87" t="s">
        <v>105</v>
      </c>
      <c r="C27" s="88">
        <f>'[2]Marché Par Opérateur TM'!HL408</f>
        <v>0</v>
      </c>
      <c r="D27" s="88">
        <f>'[2]Marché Par Opérateur TM'!HM408</f>
        <v>0</v>
      </c>
      <c r="E27" s="88">
        <f>'[2]Marché Par Opérateur TM'!HN408</f>
        <v>0</v>
      </c>
      <c r="F27" s="88">
        <f>'[2]Marché Par Opérateur TM'!HO408</f>
        <v>0</v>
      </c>
      <c r="G27" s="88">
        <f>'[2]Marché Par Opérateur TM'!HP408</f>
        <v>0</v>
      </c>
      <c r="H27" s="88">
        <f>'[2]Marché Par Opérateur TM'!HQ408</f>
        <v>0</v>
      </c>
      <c r="I27" s="88">
        <f>'[2]Marché Par Opérateur TM'!HR408</f>
        <v>0</v>
      </c>
      <c r="J27" s="88">
        <f>'[2]Marché Par Opérateur TM'!HS408</f>
        <v>0</v>
      </c>
      <c r="K27" s="84" t="e">
        <f>#REF!/#REF!-1</f>
        <v>#REF!</v>
      </c>
      <c r="L27" s="84" t="e">
        <f>#REF!/#REF!-1</f>
        <v>#REF!</v>
      </c>
      <c r="M27" s="84"/>
    </row>
    <row r="28" spans="2:13" x14ac:dyDescent="0.2">
      <c r="B28" s="87" t="s">
        <v>106</v>
      </c>
      <c r="C28" s="88"/>
      <c r="D28" s="88"/>
      <c r="E28" s="88"/>
      <c r="F28" s="88"/>
      <c r="G28" s="88"/>
      <c r="H28" s="88"/>
      <c r="I28" s="88"/>
      <c r="J28" s="88"/>
      <c r="K28" s="84"/>
      <c r="L28" s="84" t="e">
        <f>#REF!/#REF!-1</f>
        <v>#REF!</v>
      </c>
      <c r="M28" s="84"/>
    </row>
    <row r="29" spans="2:13" x14ac:dyDescent="0.2">
      <c r="B29" s="87"/>
    </row>
    <row r="32" spans="2:13" x14ac:dyDescent="0.2">
      <c r="B32" s="80" t="s">
        <v>112</v>
      </c>
    </row>
    <row r="33" spans="2:13" x14ac:dyDescent="0.2">
      <c r="B33" s="82"/>
      <c r="C33" s="83" t="str">
        <f t="shared" ref="C33:J33" si="3">C3</f>
        <v>T1-22</v>
      </c>
      <c r="D33" s="83" t="str">
        <f t="shared" si="3"/>
        <v>T2-22</v>
      </c>
      <c r="E33" s="83" t="str">
        <f t="shared" si="3"/>
        <v>T3-22</v>
      </c>
      <c r="F33" s="83" t="str">
        <f t="shared" si="3"/>
        <v>T4-22</v>
      </c>
      <c r="G33" s="83" t="str">
        <f t="shared" si="3"/>
        <v>T1-23</v>
      </c>
      <c r="H33" s="83" t="str">
        <f t="shared" si="3"/>
        <v>T2-23</v>
      </c>
      <c r="I33" s="83" t="str">
        <f t="shared" si="3"/>
        <v>T3-23</v>
      </c>
      <c r="J33" s="83" t="str">
        <f t="shared" si="3"/>
        <v>T4-23</v>
      </c>
    </row>
    <row r="34" spans="2:13" x14ac:dyDescent="0.2">
      <c r="B34" s="85" t="s">
        <v>55</v>
      </c>
      <c r="C34" s="86">
        <f>'[2]Vue Globale du Marché TM'!$IO$161</f>
        <v>71.427053049940525</v>
      </c>
      <c r="D34" s="86">
        <f>'[2]Vue Globale du Marché TM'!$IP$161</f>
        <v>79.315787945637524</v>
      </c>
      <c r="E34" s="86">
        <f>'[2]Vue Globale du Marché TM'!$IQ$161</f>
        <v>87.519542727276601</v>
      </c>
      <c r="F34" s="86">
        <f>'[2]Vue Globale du Marché TM'!$IR$161</f>
        <v>91.090710906774177</v>
      </c>
      <c r="G34" s="86">
        <f>'[2]Vue Globale du Marché TM'!$IT$161</f>
        <v>89.502319199436741</v>
      </c>
      <c r="H34" s="86">
        <f>'[2]Vue Globale du Marché TM'!$IU$161</f>
        <v>94.877600493802944</v>
      </c>
      <c r="I34" s="86">
        <f>'[2]Vue Globale du Marché TM'!$IV$161</f>
        <v>0</v>
      </c>
      <c r="J34" s="86">
        <f>'[2]Vue Globale du Marché TM'!$IW$161</f>
        <v>0</v>
      </c>
      <c r="K34" s="84">
        <f>H34/C34-1</f>
        <v>0.32831464329721416</v>
      </c>
      <c r="L34" s="84">
        <f>G34/F34-1</f>
        <v>-1.7437471851142528E-2</v>
      </c>
      <c r="M34" s="84"/>
    </row>
    <row r="35" spans="2:13" x14ac:dyDescent="0.2">
      <c r="B35" s="87" t="s">
        <v>31</v>
      </c>
      <c r="C35" s="88">
        <f>'[2]Vue Globale du Marché TM'!$IO$162</f>
        <v>68.73703572705945</v>
      </c>
      <c r="D35" s="88">
        <f>'[2]Vue Globale du Marché TM'!$IP$162</f>
        <v>74.288198379114007</v>
      </c>
      <c r="E35" s="88">
        <f>'[2]Vue Globale du Marché TM'!$IQ$162</f>
        <v>80.061002323536499</v>
      </c>
      <c r="F35" s="88">
        <f>'[2]Vue Globale du Marché TM'!$IR$162</f>
        <v>82.010678167102967</v>
      </c>
      <c r="G35" s="88">
        <f>'[2]Vue Globale du Marché TM'!$IT$162</f>
        <v>79.861287943489899</v>
      </c>
      <c r="H35" s="88">
        <f>'[2]Vue Globale du Marché TM'!$IU$162</f>
        <v>84.035010801565235</v>
      </c>
      <c r="I35" s="88">
        <f>'[2]Vue Globale du Marché TM'!$IV$162</f>
        <v>0</v>
      </c>
      <c r="J35" s="88">
        <f>'[2]Vue Globale du Marché TM'!$IW$162</f>
        <v>0</v>
      </c>
      <c r="K35" s="84">
        <f>H35/C35-1</f>
        <v>0.22255796911654557</v>
      </c>
      <c r="L35" s="84">
        <f>G35/F35-1</f>
        <v>-2.6208662965004681E-2</v>
      </c>
      <c r="M35" s="84"/>
    </row>
    <row r="36" spans="2:13" x14ac:dyDescent="0.2">
      <c r="B36" s="87" t="s">
        <v>32</v>
      </c>
      <c r="C36" s="88">
        <f>'[2]Vue Globale du Marché TM'!$IO$163</f>
        <v>2.6900173228810593</v>
      </c>
      <c r="D36" s="88">
        <f>'[2]Vue Globale du Marché TM'!$IP$163</f>
        <v>5.0275895665235106</v>
      </c>
      <c r="E36" s="88">
        <f>'[2]Vue Globale du Marché TM'!$IQ$163</f>
        <v>7.4585404037401117</v>
      </c>
      <c r="F36" s="88">
        <f>'[2]Vue Globale du Marché TM'!$IR$163</f>
        <v>9.0800327396711946</v>
      </c>
      <c r="G36" s="88">
        <f>'[2]Vue Globale du Marché TM'!$IT$163</f>
        <v>9.6410312559468281</v>
      </c>
      <c r="H36" s="88">
        <f>'[2]Vue Globale du Marché TM'!$IU$163</f>
        <v>10.842589692237718</v>
      </c>
      <c r="I36" s="88">
        <f>'[2]Vue Globale du Marché TM'!$IV$163</f>
        <v>0</v>
      </c>
      <c r="J36" s="88">
        <f>'[2]Vue Globale du Marché TM'!$IW$163</f>
        <v>0</v>
      </c>
      <c r="K36" s="84">
        <f>H36/C36-1</f>
        <v>3.0306765313411068</v>
      </c>
      <c r="L36" s="84">
        <f>G36/F36-1</f>
        <v>6.1783754790288192E-2</v>
      </c>
      <c r="M36" s="84"/>
    </row>
    <row r="37" spans="2:13" x14ac:dyDescent="0.2">
      <c r="B37" s="87"/>
      <c r="C37" s="87"/>
      <c r="D37" s="87"/>
      <c r="E37" s="87"/>
      <c r="F37" s="87"/>
      <c r="G37" s="87"/>
      <c r="H37" s="87"/>
      <c r="I37" s="87"/>
      <c r="J37" s="87"/>
      <c r="K37" s="84"/>
      <c r="L37" s="84"/>
    </row>
    <row r="38" spans="2:13" x14ac:dyDescent="0.2">
      <c r="B38" s="80" t="s">
        <v>113</v>
      </c>
      <c r="C38" s="87"/>
      <c r="D38" s="87"/>
      <c r="E38" s="87"/>
      <c r="F38" s="87"/>
      <c r="G38" s="87"/>
      <c r="H38" s="87"/>
      <c r="I38" s="87"/>
      <c r="J38" s="87"/>
      <c r="K38" s="84"/>
      <c r="L38" s="84"/>
    </row>
    <row r="39" spans="2:13" x14ac:dyDescent="0.2">
      <c r="B39" s="82"/>
      <c r="C39" s="83" t="str">
        <f t="shared" ref="C39:J39" si="4">C3</f>
        <v>T1-22</v>
      </c>
      <c r="D39" s="83" t="str">
        <f t="shared" si="4"/>
        <v>T2-22</v>
      </c>
      <c r="E39" s="83" t="str">
        <f t="shared" si="4"/>
        <v>T3-22</v>
      </c>
      <c r="F39" s="83" t="str">
        <f t="shared" si="4"/>
        <v>T4-22</v>
      </c>
      <c r="G39" s="83" t="str">
        <f t="shared" si="4"/>
        <v>T1-23</v>
      </c>
      <c r="H39" s="83" t="str">
        <f t="shared" si="4"/>
        <v>T2-23</v>
      </c>
      <c r="I39" s="83" t="str">
        <f t="shared" si="4"/>
        <v>T3-23</v>
      </c>
      <c r="J39" s="83" t="str">
        <f t="shared" si="4"/>
        <v>T4-23</v>
      </c>
      <c r="K39" s="84"/>
      <c r="L39" s="84"/>
    </row>
    <row r="40" spans="2:13" x14ac:dyDescent="0.2">
      <c r="B40" s="87" t="s">
        <v>0</v>
      </c>
      <c r="C40" s="88">
        <f>'[2]Marché Par Opérateur TM'!$IO$412</f>
        <v>88.946363460415725</v>
      </c>
      <c r="D40" s="88">
        <f>'[2]Marché Par Opérateur TM'!$IP$412</f>
        <v>92.628420934264042</v>
      </c>
      <c r="E40" s="88">
        <f>'[2]Marché Par Opérateur TM'!$IQ$412</f>
        <v>97.612236571728047</v>
      </c>
      <c r="F40" s="88">
        <f>'[2]Marché Par Opérateur TM'!$IR$412</f>
        <v>98.871798708697085</v>
      </c>
      <c r="G40" s="88">
        <f>'[2]Marché Par Opérateur TM'!$IT$412</f>
        <v>94.753772776425492</v>
      </c>
      <c r="H40" s="88">
        <f>'[2]Marché Par Opérateur TM'!$IU$412</f>
        <v>98.38099644679437</v>
      </c>
      <c r="I40" s="88">
        <f>'[2]Marché Par Opérateur TM'!$IV$412</f>
        <v>0</v>
      </c>
      <c r="J40" s="88">
        <f>'[2]Marché Par Opérateur TM'!$IW$412</f>
        <v>0</v>
      </c>
      <c r="K40" s="84">
        <f>H40/C40-1</f>
        <v>0.10607103673864526</v>
      </c>
      <c r="L40" s="84">
        <f>G40/F40-1</f>
        <v>-4.1650156931041682E-2</v>
      </c>
      <c r="M40" s="84"/>
    </row>
    <row r="41" spans="2:13" x14ac:dyDescent="0.2">
      <c r="B41" s="87" t="s">
        <v>104</v>
      </c>
      <c r="C41" s="88">
        <f>'[2]Marché Par Opérateur TM'!$IO$413</f>
        <v>40.288505326986929</v>
      </c>
      <c r="D41" s="88">
        <f>'[2]Marché Par Opérateur TM'!$IP$413</f>
        <v>46.841548320522804</v>
      </c>
      <c r="E41" s="88">
        <f>'[2]Marché Par Opérateur TM'!$IQ$413</f>
        <v>52.880060249959804</v>
      </c>
      <c r="F41" s="88">
        <f>'[2]Marché Par Opérateur TM'!$IR$413</f>
        <v>55.1241404917373</v>
      </c>
      <c r="G41" s="88">
        <f>'[2]Marché Par Opérateur TM'!$IT$413</f>
        <v>55.722662940831505</v>
      </c>
      <c r="H41" s="88">
        <f>'[2]Marché Par Opérateur TM'!$IU$413</f>
        <v>60.802976598613895</v>
      </c>
      <c r="I41" s="88">
        <f>'[2]Marché Par Opérateur TM'!$IV$413</f>
        <v>0</v>
      </c>
      <c r="J41" s="88">
        <f>'[2]Marché Par Opérateur TM'!$IW$413</f>
        <v>0</v>
      </c>
      <c r="K41" s="84">
        <f>H41/C41-1</f>
        <v>0.50918918696855986</v>
      </c>
      <c r="L41" s="84">
        <f>G41/F41-1</f>
        <v>1.0857719390362508E-2</v>
      </c>
      <c r="M41" s="84"/>
    </row>
    <row r="42" spans="2:13" hidden="1" x14ac:dyDescent="0.2">
      <c r="B42" s="87" t="s">
        <v>105</v>
      </c>
      <c r="C42" s="88">
        <f>'[2]Marché Par Opérateur TM'!HK414</f>
        <v>0</v>
      </c>
      <c r="D42" s="88">
        <f>'[2]Marché Par Opérateur TM'!HL414</f>
        <v>0</v>
      </c>
      <c r="E42" s="88">
        <f>'[2]Marché Par Opérateur TM'!HM414</f>
        <v>0</v>
      </c>
      <c r="F42" s="88">
        <f>'[2]Marché Par Opérateur TM'!HN414</f>
        <v>0</v>
      </c>
      <c r="G42" s="88"/>
      <c r="H42" s="88"/>
      <c r="I42" s="88"/>
      <c r="J42" s="88"/>
      <c r="K42" s="84" t="e">
        <f>#REF!/#REF!-1</f>
        <v>#REF!</v>
      </c>
      <c r="L42" s="84" t="e">
        <f>#REF!/#REF!-1</f>
        <v>#REF!</v>
      </c>
      <c r="M42" s="84"/>
    </row>
    <row r="43" spans="2:13" x14ac:dyDescent="0.2">
      <c r="B43" s="87" t="s">
        <v>106</v>
      </c>
      <c r="C43" s="88"/>
      <c r="D43" s="88"/>
      <c r="E43" s="88"/>
      <c r="F43" s="88"/>
      <c r="G43" s="88"/>
      <c r="H43" s="88"/>
      <c r="I43" s="88"/>
      <c r="J43" s="88"/>
      <c r="K43" s="84"/>
      <c r="L43" s="84"/>
      <c r="M43" s="84"/>
    </row>
    <row r="44" spans="2:13" x14ac:dyDescent="0.2">
      <c r="B44" s="87"/>
      <c r="C44" s="105"/>
      <c r="D44" s="105"/>
      <c r="E44" s="105"/>
      <c r="F44" s="105"/>
      <c r="G44" s="105"/>
      <c r="H44" s="105"/>
      <c r="I44" s="105"/>
      <c r="J44" s="105"/>
    </row>
    <row r="45" spans="2:13" x14ac:dyDescent="0.2">
      <c r="B45" s="87"/>
      <c r="C45" s="87"/>
      <c r="D45" s="87"/>
      <c r="E45" s="87"/>
      <c r="F45" s="87"/>
      <c r="G45" s="87"/>
      <c r="H45" s="87"/>
      <c r="I45" s="87"/>
      <c r="J45" s="87"/>
    </row>
    <row r="46" spans="2:13" x14ac:dyDescent="0.2">
      <c r="B46" s="87"/>
      <c r="C46" s="87"/>
      <c r="D46" s="87"/>
      <c r="E46" s="87"/>
      <c r="F46" s="87"/>
      <c r="G46" s="87"/>
      <c r="H46" s="87"/>
      <c r="I46" s="87"/>
      <c r="J46" s="87"/>
    </row>
    <row r="47" spans="2:13" x14ac:dyDescent="0.2">
      <c r="B47" s="87"/>
      <c r="C47" s="87"/>
      <c r="D47" s="87"/>
      <c r="E47" s="87"/>
      <c r="F47" s="87"/>
      <c r="G47" s="87"/>
      <c r="H47" s="87"/>
      <c r="I47" s="87"/>
      <c r="J47" s="87"/>
    </row>
    <row r="48" spans="2:13" x14ac:dyDescent="0.2">
      <c r="B48" s="80" t="s">
        <v>114</v>
      </c>
      <c r="C48" s="80"/>
      <c r="D48" s="80"/>
      <c r="E48" s="80"/>
      <c r="F48" s="80"/>
      <c r="G48" s="80"/>
      <c r="H48" s="80"/>
      <c r="I48" s="80"/>
      <c r="J48" s="80"/>
    </row>
    <row r="49" spans="2:16" x14ac:dyDescent="0.2">
      <c r="B49" s="82"/>
      <c r="C49" s="83" t="str">
        <f t="shared" ref="C49" si="5">C3</f>
        <v>T1-22</v>
      </c>
      <c r="D49" s="83" t="str">
        <f t="shared" ref="D49:F49" si="6">D3</f>
        <v>T2-22</v>
      </c>
      <c r="E49" s="83" t="str">
        <f t="shared" si="6"/>
        <v>T3-22</v>
      </c>
      <c r="F49" s="83" t="str">
        <f t="shared" si="6"/>
        <v>T4-22</v>
      </c>
      <c r="G49" s="83" t="str">
        <f>G3</f>
        <v>T1-23</v>
      </c>
      <c r="H49" s="83" t="str">
        <f t="shared" ref="H49:J49" si="7">H3</f>
        <v>T2-23</v>
      </c>
      <c r="I49" s="83" t="str">
        <f t="shared" si="7"/>
        <v>T3-23</v>
      </c>
      <c r="J49" s="83" t="str">
        <f t="shared" si="7"/>
        <v>T4-23</v>
      </c>
    </row>
    <row r="50" spans="2:16" x14ac:dyDescent="0.2">
      <c r="B50" s="91" t="s">
        <v>33</v>
      </c>
      <c r="C50" s="90">
        <f>'[2]Vue Globale du Marché TM'!$IO$33</f>
        <v>23.472192901876916</v>
      </c>
      <c r="D50" s="90">
        <f>'[2]Vue Globale du Marché TM'!$IP$33</f>
        <v>21.023645795389076</v>
      </c>
      <c r="E50" s="90">
        <f>'[2]Vue Globale du Marché TM'!$IQ$33</f>
        <v>20.204185101174826</v>
      </c>
      <c r="F50" s="90">
        <f>'[2]Vue Globale du Marché TM'!$IR$33</f>
        <v>20.08071602298185</v>
      </c>
      <c r="G50" s="90">
        <f>'[2]Vue Globale du Marché TM'!$IT$33</f>
        <v>19.493470670261512</v>
      </c>
      <c r="H50" s="90">
        <f>'[2]Vue Globale du Marché TM'!$IU$33</f>
        <v>19.069457557724373</v>
      </c>
      <c r="I50" s="90">
        <f>'[2]Vue Globale du Marché TM'!$IV$33</f>
        <v>0</v>
      </c>
      <c r="J50" s="90">
        <f>'[2]Vue Globale du Marché TM'!$IW$33</f>
        <v>0</v>
      </c>
      <c r="K50" s="84">
        <f>H50/C50-1</f>
        <v>-0.18757239098015788</v>
      </c>
      <c r="L50" s="84">
        <f>G50/F50-1</f>
        <v>-2.9244243683753668E-2</v>
      </c>
      <c r="M50" s="84" t="e">
        <f>#REF!/#REF!-1</f>
        <v>#REF!</v>
      </c>
    </row>
    <row r="51" spans="2:16" x14ac:dyDescent="0.2">
      <c r="B51" s="87"/>
      <c r="C51" s="87"/>
      <c r="D51" s="87"/>
      <c r="E51" s="87"/>
      <c r="F51" s="87"/>
      <c r="G51" s="87"/>
      <c r="H51" s="87"/>
      <c r="I51" s="87"/>
      <c r="J51" s="87"/>
      <c r="K51" s="84"/>
      <c r="L51" s="84"/>
    </row>
    <row r="52" spans="2:16" x14ac:dyDescent="0.2">
      <c r="B52" s="91" t="s">
        <v>56</v>
      </c>
      <c r="C52" s="92"/>
      <c r="D52" s="92"/>
      <c r="E52" s="92"/>
      <c r="F52" s="92"/>
      <c r="G52" s="92"/>
      <c r="H52" s="92"/>
      <c r="I52" s="92"/>
      <c r="J52" s="92"/>
      <c r="K52" s="84"/>
      <c r="L52" s="84"/>
    </row>
    <row r="53" spans="2:16" x14ac:dyDescent="0.2">
      <c r="B53" s="93" t="s">
        <v>83</v>
      </c>
      <c r="C53" s="88">
        <f>'[2]Vue Globale du Marché TM'!$IO$132</f>
        <v>22.352847882778971</v>
      </c>
      <c r="D53" s="88">
        <f>'[2]Vue Globale du Marché TM'!$IP$132</f>
        <v>20.368183695349565</v>
      </c>
      <c r="E53" s="88">
        <f>'[2]Vue Globale du Marché TM'!$IQ$132</f>
        <v>19.973717787162617</v>
      </c>
      <c r="F53" s="88">
        <f>'[2]Vue Globale du Marché TM'!$IR$132</f>
        <v>18.796222740098582</v>
      </c>
      <c r="G53" s="88">
        <f>'[2]Vue Globale du Marché TM'!$IT$132</f>
        <v>18.361987813112069</v>
      </c>
      <c r="H53" s="88">
        <f>'[2]Vue Globale du Marché TM'!$IU$132</f>
        <v>17.957616008327005</v>
      </c>
      <c r="I53" s="88">
        <f>'[2]Vue Globale du Marché TM'!$IV$132</f>
        <v>0</v>
      </c>
      <c r="J53" s="88">
        <f>'[2]Vue Globale du Marché TM'!$IW$132</f>
        <v>0</v>
      </c>
      <c r="K53" s="84">
        <f>H53/C53-1</f>
        <v>-0.19662961504954946</v>
      </c>
      <c r="L53" s="84">
        <f>G53/F53-1</f>
        <v>-2.3102244157819252E-2</v>
      </c>
      <c r="M53" s="84"/>
    </row>
    <row r="54" spans="2:16" x14ac:dyDescent="0.2">
      <c r="B54" s="93" t="s">
        <v>107</v>
      </c>
      <c r="C54" s="88">
        <f>'[2]Vue Globale du Marché TM'!$IO$133</f>
        <v>29.616229983596984</v>
      </c>
      <c r="D54" s="88">
        <f>'[2]Vue Globale du Marché TM'!$IP$133</f>
        <v>18.31754264385323</v>
      </c>
      <c r="E54" s="88">
        <f>'[2]Vue Globale du Marché TM'!$IQ$133</f>
        <v>14.821550461969325</v>
      </c>
      <c r="F54" s="88">
        <f>'[2]Vue Globale du Marché TM'!$IR$133</f>
        <v>24.986321290901476</v>
      </c>
      <c r="G54" s="88">
        <f>'[2]Vue Globale du Marché TM'!$IT$133</f>
        <v>23.16647325121674</v>
      </c>
      <c r="H54" s="88">
        <f>'[2]Vue Globale du Marché TM'!$IU$133</f>
        <v>22.302970067768946</v>
      </c>
      <c r="I54" s="88">
        <f>'[2]Vue Globale du Marché TM'!$IV$133</f>
        <v>0</v>
      </c>
      <c r="J54" s="88">
        <f>'[2]Vue Globale du Marché TM'!$IW$133</f>
        <v>0</v>
      </c>
      <c r="K54" s="84">
        <f>H54/C54-1</f>
        <v>-0.24693419519900084</v>
      </c>
      <c r="L54" s="84">
        <f>G54/F54-1</f>
        <v>-7.2833772466834312E-2</v>
      </c>
      <c r="M54" s="84"/>
    </row>
    <row r="55" spans="2:16" x14ac:dyDescent="0.2">
      <c r="B55" s="93" t="s">
        <v>57</v>
      </c>
      <c r="C55" s="88">
        <f>'[2]Vue Globale du Marché TM'!$IO$134</f>
        <v>238.62806670707593</v>
      </c>
      <c r="D55" s="88">
        <f>'[2]Vue Globale du Marché TM'!$IP$134</f>
        <v>235.22639195872313</v>
      </c>
      <c r="E55" s="88">
        <f>'[2]Vue Globale du Marché TM'!$IQ$134</f>
        <v>210.60871720033686</v>
      </c>
      <c r="F55" s="88">
        <f>'[2]Vue Globale du Marché TM'!$IR$134</f>
        <v>203.79212849516912</v>
      </c>
      <c r="G55" s="88">
        <f>'[2]Vue Globale du Marché TM'!$IT$134</f>
        <v>203.01406284444641</v>
      </c>
      <c r="H55" s="88">
        <f>'[2]Vue Globale du Marché TM'!$IU$134</f>
        <v>214.12345770923591</v>
      </c>
      <c r="I55" s="88">
        <f>'[2]Vue Globale du Marché TM'!$IV$134</f>
        <v>0</v>
      </c>
      <c r="J55" s="88">
        <f>'[2]Vue Globale du Marché TM'!$IW$134</f>
        <v>0</v>
      </c>
      <c r="K55" s="84">
        <f>H55/C55-1</f>
        <v>-0.10268955088137333</v>
      </c>
      <c r="L55" s="84">
        <f>G55/F55-1</f>
        <v>-3.8179377018536798E-3</v>
      </c>
      <c r="M55" s="84" t="e">
        <f>#REF!/#REF!-1</f>
        <v>#REF!</v>
      </c>
    </row>
    <row r="56" spans="2:16" x14ac:dyDescent="0.2">
      <c r="B56" s="87"/>
      <c r="C56" s="87"/>
      <c r="D56" s="87"/>
      <c r="E56" s="87"/>
      <c r="F56" s="87"/>
      <c r="G56" s="87"/>
      <c r="H56" s="87"/>
      <c r="I56" s="87"/>
      <c r="J56" s="87"/>
    </row>
    <row r="57" spans="2:16" x14ac:dyDescent="0.2">
      <c r="B57" s="87"/>
      <c r="C57" s="87"/>
      <c r="D57" s="87"/>
      <c r="E57" s="87"/>
      <c r="F57" s="87"/>
      <c r="G57" s="87"/>
      <c r="H57" s="87"/>
      <c r="I57" s="87"/>
      <c r="J57" s="87"/>
      <c r="K57" s="84"/>
    </row>
    <row r="58" spans="2:16" ht="15" x14ac:dyDescent="0.25">
      <c r="B58" s="155" t="s">
        <v>142</v>
      </c>
      <c r="C58" s="155"/>
      <c r="D58" s="155"/>
      <c r="E58" s="155"/>
      <c r="F58" s="155"/>
      <c r="G58" s="155"/>
      <c r="H58" s="155"/>
      <c r="I58" s="87"/>
      <c r="J58" s="87"/>
    </row>
    <row r="59" spans="2:16" ht="15" x14ac:dyDescent="0.25">
      <c r="B59" s="152"/>
      <c r="C59" s="153" t="str">
        <f t="shared" ref="C59" si="8">C3</f>
        <v>T1-22</v>
      </c>
      <c r="D59" s="153" t="str">
        <f t="shared" ref="D59:F59" si="9">D3</f>
        <v>T2-22</v>
      </c>
      <c r="E59" s="153" t="str">
        <f t="shared" si="9"/>
        <v>T3-22</v>
      </c>
      <c r="F59" s="153" t="str">
        <f t="shared" si="9"/>
        <v>T4-22</v>
      </c>
      <c r="G59" s="153" t="str">
        <f>G3</f>
        <v>T1-23</v>
      </c>
      <c r="H59" s="153" t="str">
        <f t="shared" ref="H59:J59" si="10">H3</f>
        <v>T2-23</v>
      </c>
      <c r="I59" s="83" t="str">
        <f t="shared" si="10"/>
        <v>T3-23</v>
      </c>
      <c r="J59" s="83" t="str">
        <f t="shared" si="10"/>
        <v>T4-23</v>
      </c>
    </row>
    <row r="60" spans="2:16" ht="15" x14ac:dyDescent="0.25">
      <c r="B60" s="7" t="s">
        <v>0</v>
      </c>
      <c r="C60" s="6">
        <f>'[2]Marché Par Opérateur TM'!$IO$349</f>
        <v>21.464075523511642</v>
      </c>
      <c r="D60" s="6">
        <f>'[2]Marché Par Opérateur TM'!$IP$349</f>
        <v>19.214060380227004</v>
      </c>
      <c r="E60" s="6">
        <f>'[2]Marché Par Opérateur TM'!$IQ$349</f>
        <v>18.590900467361188</v>
      </c>
      <c r="F60" s="6">
        <f>'[2]Marché Par Opérateur TM'!$IR$349</f>
        <v>18.739104679057622</v>
      </c>
      <c r="G60" s="6">
        <f>'[2]Marché Par Opérateur TM'!$IT$349</f>
        <v>18.576933109097638</v>
      </c>
      <c r="H60" s="6">
        <f>'[2]Marché Par Opérateur TM'!$IU$349</f>
        <v>18.426724209655621</v>
      </c>
      <c r="I60" s="88">
        <f>'[2]Marché Par Opérateur TM'!$IV$349</f>
        <v>0</v>
      </c>
      <c r="J60" s="88">
        <f>'[2]Marché Par Opérateur TM'!$IW$349</f>
        <v>0</v>
      </c>
      <c r="K60" s="84">
        <f>H60/C60-1</f>
        <v>-0.14150860168791901</v>
      </c>
      <c r="L60" s="84">
        <f>G60/F60-1</f>
        <v>-8.6541792010598195E-3</v>
      </c>
      <c r="M60" s="84"/>
    </row>
    <row r="61" spans="2:16" ht="15" x14ac:dyDescent="0.25">
      <c r="B61" s="7" t="s">
        <v>104</v>
      </c>
      <c r="C61" s="6">
        <f>'[2]Marché Par Opérateur TM'!$IO$350</f>
        <v>25.449699277861239</v>
      </c>
      <c r="D61" s="6">
        <f>'[2]Marché Par Opérateur TM'!$IP$350</f>
        <v>24.488969524198534</v>
      </c>
      <c r="E61" s="6">
        <f>'[2]Marché Par Opérateur TM'!$IQ$350</f>
        <v>25.072859786036361</v>
      </c>
      <c r="F61" s="6">
        <f>'[2]Marché Par Opérateur TM'!$IR$350</f>
        <v>19.014984100227448</v>
      </c>
      <c r="G61" s="6">
        <f>'[2]Marché Par Opérateur TM'!$IT$350</f>
        <v>17.551607550237804</v>
      </c>
      <c r="H61" s="6">
        <f>'[2]Marché Par Opérateur TM'!$IU$350</f>
        <v>16.244421525853355</v>
      </c>
      <c r="I61" s="88">
        <f>'[2]Marché Par Opérateur TM'!$IV$350</f>
        <v>0</v>
      </c>
      <c r="J61" s="88">
        <f>'[2]Marché Par Opérateur TM'!$IW$350</f>
        <v>0</v>
      </c>
      <c r="K61" s="84">
        <f>H61/C61-1</f>
        <v>-0.36170477503502685</v>
      </c>
      <c r="L61" s="84">
        <f>G61/F61-1</f>
        <v>-7.6959125617787838E-2</v>
      </c>
      <c r="M61" s="84"/>
    </row>
    <row r="62" spans="2:16" ht="15" hidden="1" x14ac:dyDescent="0.25">
      <c r="B62" s="7" t="s">
        <v>105</v>
      </c>
      <c r="C62" s="6">
        <f>'[2]Marché Par Opérateur TM'!HK351</f>
        <v>0</v>
      </c>
      <c r="D62" s="6">
        <f>'[2]Marché Par Opérateur TM'!HL351</f>
        <v>0</v>
      </c>
      <c r="E62" s="6">
        <f>'[2]Marché Par Opérateur TM'!HM351</f>
        <v>0</v>
      </c>
      <c r="F62" s="6">
        <f>'[2]Marché Par Opérateur TM'!HN351</f>
        <v>0</v>
      </c>
      <c r="G62" s="6"/>
      <c r="H62" s="6"/>
      <c r="I62" s="88"/>
      <c r="J62" s="88"/>
      <c r="K62" s="84" t="e">
        <f>#REF!/#REF!-1</f>
        <v>#REF!</v>
      </c>
      <c r="L62" s="84"/>
      <c r="M62" s="84"/>
    </row>
    <row r="63" spans="2:16" ht="15" hidden="1" x14ac:dyDescent="0.25">
      <c r="B63" s="7" t="s">
        <v>106</v>
      </c>
      <c r="C63" s="6">
        <f>'[2]Marché Par Opérateur TM'!HL352</f>
        <v>16.938741498827046</v>
      </c>
      <c r="D63" s="6">
        <f>'[2]Marché Par Opérateur TM'!HM352</f>
        <v>16.137599436104587</v>
      </c>
      <c r="E63" s="6">
        <f>'[2]Marché Par Opérateur TM'!HN352</f>
        <v>7.9102146992550235</v>
      </c>
      <c r="F63" s="6">
        <f>'[2]Marché Par Opérateur TM'!HO352</f>
        <v>0</v>
      </c>
      <c r="G63" s="6"/>
      <c r="H63" s="6"/>
      <c r="I63" s="88"/>
      <c r="J63" s="88"/>
      <c r="K63" s="84"/>
      <c r="L63" s="89"/>
      <c r="M63" s="89"/>
      <c r="N63" s="84"/>
    </row>
    <row r="64" spans="2:16" ht="15" x14ac:dyDescent="0.25">
      <c r="B64" s="17"/>
      <c r="C64" s="7"/>
      <c r="D64" s="7"/>
      <c r="E64" s="7"/>
      <c r="F64" s="7"/>
      <c r="G64" s="7"/>
      <c r="H64" s="7"/>
      <c r="I64" s="87"/>
      <c r="J64" s="87"/>
      <c r="K64" s="84"/>
      <c r="N64" s="84"/>
      <c r="O64" s="84"/>
      <c r="P64" s="84"/>
    </row>
    <row r="65" spans="2:13" ht="15" x14ac:dyDescent="0.25">
      <c r="B65" s="155" t="s">
        <v>143</v>
      </c>
      <c r="C65" s="155"/>
      <c r="D65" s="155"/>
      <c r="E65" s="155"/>
      <c r="F65" s="155"/>
      <c r="G65" s="155"/>
      <c r="H65" s="155"/>
      <c r="I65" s="87"/>
      <c r="J65" s="87"/>
      <c r="K65" s="84"/>
    </row>
    <row r="66" spans="2:13" ht="15" x14ac:dyDescent="0.25">
      <c r="B66" s="152"/>
      <c r="C66" s="153" t="str">
        <f t="shared" ref="C66" si="11">C3</f>
        <v>T1-22</v>
      </c>
      <c r="D66" s="153" t="str">
        <f t="shared" ref="D66:F66" si="12">D3</f>
        <v>T2-22</v>
      </c>
      <c r="E66" s="153" t="str">
        <f t="shared" si="12"/>
        <v>T3-22</v>
      </c>
      <c r="F66" s="153" t="str">
        <f t="shared" si="12"/>
        <v>T4-22</v>
      </c>
      <c r="G66" s="153" t="str">
        <f>G3</f>
        <v>T1-23</v>
      </c>
      <c r="H66" s="153" t="str">
        <f t="shared" ref="H66:J66" si="13">H3</f>
        <v>T2-23</v>
      </c>
      <c r="I66" s="83" t="str">
        <f t="shared" si="13"/>
        <v>T3-23</v>
      </c>
      <c r="J66" s="83" t="str">
        <f t="shared" si="13"/>
        <v>T4-23</v>
      </c>
      <c r="K66" s="84"/>
    </row>
    <row r="67" spans="2:13" ht="15" x14ac:dyDescent="0.25">
      <c r="B67" s="7" t="str">
        <f>B60</f>
        <v>MTN</v>
      </c>
      <c r="C67" s="6">
        <f>'[2]Marché Par Opérateur TM'!$IO$355</f>
        <v>60.238266910426098</v>
      </c>
      <c r="D67" s="6">
        <f>'[2]Marché Par Opérateur TM'!$IP$355</f>
        <v>39.332317202826836</v>
      </c>
      <c r="E67" s="6">
        <f>'[2]Marché Par Opérateur TM'!$IQ$355</f>
        <v>36.417614757973077</v>
      </c>
      <c r="F67" s="6">
        <f>'[2]Marché Par Opérateur TM'!$IR$355</f>
        <v>31.963511644153765</v>
      </c>
      <c r="G67" s="6">
        <f>'[2]Marché Par Opérateur TM'!$IT$355</f>
        <v>31.671530244215884</v>
      </c>
      <c r="H67" s="6">
        <f>'[2]Marché Par Opérateur TM'!$IU$355</f>
        <v>32.470375423546898</v>
      </c>
      <c r="I67" s="88">
        <f>'[2]Marché Par Opérateur TM'!$IV$355</f>
        <v>0</v>
      </c>
      <c r="J67" s="88">
        <f>'[2]Marché Par Opérateur TM'!$IW$355</f>
        <v>0</v>
      </c>
      <c r="K67" s="84">
        <f>H67/C67-1</f>
        <v>-0.46096763587454914</v>
      </c>
      <c r="L67" s="84">
        <f>G67/F67-1</f>
        <v>-9.1348348450720485E-3</v>
      </c>
      <c r="M67" s="84"/>
    </row>
    <row r="68" spans="2:13" ht="15" x14ac:dyDescent="0.25">
      <c r="B68" s="7" t="str">
        <f>B61</f>
        <v>AIRTEL</v>
      </c>
      <c r="C68" s="6">
        <f>'[2]Marché Par Opérateur TM'!$IO$356</f>
        <v>20.61033337387153</v>
      </c>
      <c r="D68" s="6">
        <f>'[2]Marché Par Opérateur TM'!$IP$356</f>
        <v>10.351307905696325</v>
      </c>
      <c r="E68" s="6">
        <f>'[2]Marché Par Opérateur TM'!$IQ$356</f>
        <v>6.1891517317673017</v>
      </c>
      <c r="F68" s="6">
        <f>'[2]Marché Par Opérateur TM'!$IR$356</f>
        <v>21.758267623016209</v>
      </c>
      <c r="G68" s="6">
        <f>'[2]Marché Par Opérateur TM'!$IT$356</f>
        <v>19.242919326462214</v>
      </c>
      <c r="H68" s="6">
        <f>'[2]Marché Par Opérateur TM'!$IU$356</f>
        <v>17.853770352057563</v>
      </c>
      <c r="I68" s="88">
        <f>'[2]Marché Par Opérateur TM'!$IV$356</f>
        <v>0</v>
      </c>
      <c r="J68" s="88">
        <f>'[2]Marché Par Opérateur TM'!$IW$356</f>
        <v>0</v>
      </c>
      <c r="K68" s="84">
        <f>H68/C68-1</f>
        <v>-0.13374664891682742</v>
      </c>
      <c r="L68" s="84">
        <f>G68/F68-1</f>
        <v>-0.11560425398450491</v>
      </c>
      <c r="M68" s="84"/>
    </row>
    <row r="69" spans="2:13" ht="15" hidden="1" x14ac:dyDescent="0.25">
      <c r="B69" s="7" t="str">
        <f>B62</f>
        <v>WARID</v>
      </c>
      <c r="C69" s="6">
        <f>'[2]Marché Par Opérateur TM'!HK357</f>
        <v>0</v>
      </c>
      <c r="D69" s="6">
        <f>'[2]Marché Par Opérateur TM'!HL357</f>
        <v>0</v>
      </c>
      <c r="E69" s="6">
        <f>'[2]Marché Par Opérateur TM'!HM357</f>
        <v>0</v>
      </c>
      <c r="F69" s="6">
        <f>'[2]Marché Par Opérateur TM'!HN357</f>
        <v>0</v>
      </c>
      <c r="G69" s="6"/>
      <c r="H69" s="6"/>
      <c r="I69" s="88"/>
      <c r="J69" s="88"/>
      <c r="K69" s="84" t="e">
        <f>#REF!/#REF!-1</f>
        <v>#REF!</v>
      </c>
      <c r="L69" s="84"/>
      <c r="M69" s="84"/>
    </row>
    <row r="70" spans="2:13" ht="15" hidden="1" x14ac:dyDescent="0.25">
      <c r="B70" s="7" t="str">
        <f>B63</f>
        <v>AZUR</v>
      </c>
      <c r="C70" s="6">
        <f>'[2]Marché Par Opérateur TM'!HL358</f>
        <v>87.956295627905419</v>
      </c>
      <c r="D70" s="6">
        <f>'[2]Marché Par Opérateur TM'!HM358</f>
        <v>84.057857818272126</v>
      </c>
      <c r="E70" s="6">
        <f>'[2]Marché Par Opérateur TM'!HN358</f>
        <v>84.746979631576664</v>
      </c>
      <c r="F70" s="6">
        <f>'[2]Marché Par Opérateur TM'!HO358</f>
        <v>0</v>
      </c>
      <c r="G70" s="6"/>
      <c r="H70" s="6"/>
      <c r="I70" s="88"/>
      <c r="J70" s="88"/>
      <c r="K70" s="84"/>
      <c r="L70" s="89"/>
      <c r="M70" s="89"/>
    </row>
    <row r="71" spans="2:13" ht="15" x14ac:dyDescent="0.25">
      <c r="B71" s="7"/>
      <c r="C71" s="98"/>
      <c r="D71" s="98"/>
      <c r="E71" s="98"/>
      <c r="F71" s="98"/>
      <c r="G71" s="98"/>
      <c r="H71" s="98"/>
      <c r="I71" s="99"/>
      <c r="J71" s="99"/>
      <c r="K71" s="84"/>
    </row>
    <row r="72" spans="2:13" ht="15" x14ac:dyDescent="0.25">
      <c r="B72" s="155" t="s">
        <v>144</v>
      </c>
      <c r="C72" s="155"/>
      <c r="D72" s="155"/>
      <c r="E72" s="155"/>
      <c r="F72" s="155"/>
      <c r="G72" s="155"/>
      <c r="H72" s="155"/>
      <c r="I72" s="87"/>
      <c r="J72" s="87"/>
      <c r="K72" s="84"/>
    </row>
    <row r="73" spans="2:13" ht="15" x14ac:dyDescent="0.25">
      <c r="B73" s="152"/>
      <c r="C73" s="153" t="str">
        <f t="shared" ref="C73" si="14">C3</f>
        <v>T1-22</v>
      </c>
      <c r="D73" s="153" t="str">
        <f t="shared" ref="D73:F73" si="15">D3</f>
        <v>T2-22</v>
      </c>
      <c r="E73" s="153" t="str">
        <f t="shared" si="15"/>
        <v>T3-22</v>
      </c>
      <c r="F73" s="153" t="str">
        <f t="shared" si="15"/>
        <v>T4-22</v>
      </c>
      <c r="G73" s="153" t="str">
        <f>G3</f>
        <v>T1-23</v>
      </c>
      <c r="H73" s="153" t="str">
        <f t="shared" ref="H73:J73" si="16">H3</f>
        <v>T2-23</v>
      </c>
      <c r="I73" s="83" t="str">
        <f t="shared" si="16"/>
        <v>T3-23</v>
      </c>
      <c r="J73" s="83" t="str">
        <f t="shared" si="16"/>
        <v>T4-23</v>
      </c>
      <c r="K73" s="84"/>
    </row>
    <row r="74" spans="2:13" ht="15" x14ac:dyDescent="0.25">
      <c r="B74" s="7" t="str">
        <f>B67</f>
        <v>MTN</v>
      </c>
      <c r="C74" s="6">
        <f>'[2]Marché Par Opérateur TM'!$IO$361</f>
        <v>241.95958079123596</v>
      </c>
      <c r="D74" s="6">
        <f>'[2]Marché Par Opérateur TM'!$IP$361</f>
        <v>237.40744384982153</v>
      </c>
      <c r="E74" s="6">
        <f>'[2]Marché Par Opérateur TM'!$IQ$361</f>
        <v>190.36118834300419</v>
      </c>
      <c r="F74" s="6">
        <f>'[2]Marché Par Opérateur TM'!$IR$361</f>
        <v>178.07140595784932</v>
      </c>
      <c r="G74" s="6">
        <f>'[2]Marché Par Opérateur TM'!$IT$361</f>
        <v>179.80826353318645</v>
      </c>
      <c r="H74" s="6">
        <f>'[2]Marché Par Opérateur TM'!$IU$361</f>
        <v>200.18832675489415</v>
      </c>
      <c r="I74" s="88">
        <f>'[2]Marché Par Opérateur TM'!$IV$361</f>
        <v>0</v>
      </c>
      <c r="J74" s="88">
        <f>'[2]Marché Par Opérateur TM'!$IW$361</f>
        <v>0</v>
      </c>
      <c r="K74" s="84">
        <f>H74/C74-1</f>
        <v>-0.17263732190205061</v>
      </c>
      <c r="L74" s="84">
        <f>G74/F74-1</f>
        <v>9.7537140564176728E-3</v>
      </c>
      <c r="M74" s="84"/>
    </row>
    <row r="75" spans="2:13" ht="15" x14ac:dyDescent="0.25">
      <c r="B75" s="7" t="str">
        <f>B68</f>
        <v>AIRTEL</v>
      </c>
      <c r="C75" s="6">
        <f>'[2]Marché Par Opérateur TM'!$IO$362</f>
        <v>236.25351194967988</v>
      </c>
      <c r="D75" s="6">
        <f>'[2]Marché Par Opérateur TM'!$IP$362</f>
        <v>233.71315724330765</v>
      </c>
      <c r="E75" s="6">
        <f>'[2]Marché Par Opérateur TM'!$IQ$362</f>
        <v>227.99573600786459</v>
      </c>
      <c r="F75" s="6">
        <f>'[2]Marché Par Opérateur TM'!$IR$362</f>
        <v>230.49808372865135</v>
      </c>
      <c r="G75" s="6">
        <f>'[2]Marché Par Opérateur TM'!$IT$362</f>
        <v>228.40017050867718</v>
      </c>
      <c r="H75" s="6">
        <f>'[2]Marché Par Opérateur TM'!$IU$362</f>
        <v>229.44351223953041</v>
      </c>
      <c r="I75" s="88">
        <f>'[2]Marché Par Opérateur TM'!$IV$362</f>
        <v>0</v>
      </c>
      <c r="J75" s="88">
        <f>'[2]Marché Par Opérateur TM'!$IW$362</f>
        <v>0</v>
      </c>
      <c r="K75" s="84">
        <f>H75/C75-1</f>
        <v>-2.8824967103980859E-2</v>
      </c>
      <c r="L75" s="84">
        <f>G75/F75-1</f>
        <v>-9.1016514586034214E-3</v>
      </c>
      <c r="M75" s="84"/>
    </row>
    <row r="76" spans="2:13" hidden="1" x14ac:dyDescent="0.2">
      <c r="B76" s="87" t="str">
        <f>B69</f>
        <v>WARID</v>
      </c>
      <c r="C76" s="88">
        <f>'[2]Marché Par Opérateur TM'!HK363</f>
        <v>0</v>
      </c>
      <c r="D76" s="88">
        <f>'[2]Marché Par Opérateur TM'!HL363</f>
        <v>0</v>
      </c>
      <c r="E76" s="88">
        <f>'[2]Marché Par Opérateur TM'!HM363</f>
        <v>0</v>
      </c>
      <c r="F76" s="88">
        <f>'[2]Marché Par Opérateur TM'!HN363</f>
        <v>0</v>
      </c>
      <c r="G76" s="88"/>
      <c r="H76" s="88"/>
      <c r="I76" s="88"/>
      <c r="J76" s="88"/>
      <c r="K76" s="84" t="e">
        <f>#REF!/#REF!-1</f>
        <v>#REF!</v>
      </c>
      <c r="L76" s="84"/>
      <c r="M76" s="84"/>
    </row>
    <row r="77" spans="2:13" hidden="1" x14ac:dyDescent="0.2">
      <c r="B77" s="87" t="str">
        <f>B70</f>
        <v>AZUR</v>
      </c>
      <c r="C77" s="88">
        <f>'[2]Marché Par Opérateur TM'!HL364</f>
        <v>199.1138004304344</v>
      </c>
      <c r="D77" s="88">
        <f>'[2]Marché Par Opérateur TM'!HM364</f>
        <v>180.19152301058028</v>
      </c>
      <c r="E77" s="88">
        <f>'[2]Marché Par Opérateur TM'!HN364</f>
        <v>170.59857817591623</v>
      </c>
      <c r="F77" s="88">
        <f>'[2]Marché Par Opérateur TM'!HO364</f>
        <v>0</v>
      </c>
      <c r="G77" s="88"/>
      <c r="H77" s="88"/>
      <c r="I77" s="88"/>
      <c r="J77" s="88"/>
      <c r="K77" s="84"/>
      <c r="L77" s="89"/>
      <c r="M77" s="89"/>
    </row>
    <row r="81" spans="2:13" x14ac:dyDescent="0.2">
      <c r="B81" s="94"/>
      <c r="C81" s="94"/>
      <c r="D81" s="94"/>
      <c r="E81" s="94"/>
      <c r="F81" s="94"/>
      <c r="G81" s="94"/>
      <c r="H81" s="94"/>
      <c r="I81" s="94"/>
      <c r="J81" s="94"/>
    </row>
    <row r="83" spans="2:13" x14ac:dyDescent="0.2">
      <c r="B83" s="80" t="s">
        <v>118</v>
      </c>
    </row>
    <row r="84" spans="2:13" x14ac:dyDescent="0.2">
      <c r="B84" s="82"/>
      <c r="C84" s="83" t="str">
        <f t="shared" ref="C84" si="17">C3</f>
        <v>T1-22</v>
      </c>
      <c r="D84" s="83" t="str">
        <f t="shared" ref="D84:F84" si="18">D3</f>
        <v>T2-22</v>
      </c>
      <c r="E84" s="83" t="str">
        <f t="shared" si="18"/>
        <v>T3-22</v>
      </c>
      <c r="F84" s="83" t="str">
        <f t="shared" si="18"/>
        <v>T4-22</v>
      </c>
      <c r="G84" s="83" t="str">
        <f>G3</f>
        <v>T1-23</v>
      </c>
      <c r="H84" s="83" t="str">
        <f t="shared" ref="H84:J84" si="19">H3</f>
        <v>T2-23</v>
      </c>
      <c r="I84" s="83" t="str">
        <f t="shared" si="19"/>
        <v>T3-23</v>
      </c>
      <c r="J84" s="83" t="str">
        <f t="shared" si="19"/>
        <v>T4-23</v>
      </c>
    </row>
    <row r="85" spans="2:13" x14ac:dyDescent="0.2">
      <c r="B85" s="85" t="s">
        <v>33</v>
      </c>
      <c r="C85" s="101">
        <f>'[2]Vue Globale du Marché TM'!$IO$35</f>
        <v>1.6814937123891629</v>
      </c>
      <c r="D85" s="101">
        <f>'[2]Vue Globale du Marché TM'!$IP$35</f>
        <v>1.6608750646960175</v>
      </c>
      <c r="E85" s="101">
        <f>'[2]Vue Globale du Marché TM'!$IQ$35</f>
        <v>1.7064815652352079</v>
      </c>
      <c r="F85" s="101">
        <f>'[2]Vue Globale du Marché TM'!$IR$35</f>
        <v>1.6871466877777148</v>
      </c>
      <c r="G85" s="101">
        <f>'[2]Vue Globale du Marché TM'!$IT$35</f>
        <v>1.6732905548851498</v>
      </c>
      <c r="H85" s="101">
        <f>'[2]Vue Globale du Marché TM'!$IU$35</f>
        <v>1.6421516309673976</v>
      </c>
      <c r="I85" s="101">
        <f>'[2]Vue Globale du Marché TM'!$IV$35</f>
        <v>0</v>
      </c>
      <c r="J85" s="101">
        <f>'[2]Vue Globale du Marché TM'!$IW$35</f>
        <v>0</v>
      </c>
      <c r="K85" s="84">
        <f>H85/C85-1</f>
        <v>-2.3397102904337275E-2</v>
      </c>
      <c r="L85" s="84">
        <f>G85/F85-1</f>
        <v>-8.2127612216197354E-3</v>
      </c>
      <c r="M85" s="84"/>
    </row>
    <row r="86" spans="2:13" x14ac:dyDescent="0.2">
      <c r="B86" s="87" t="s">
        <v>33</v>
      </c>
      <c r="C86" s="102"/>
      <c r="D86" s="102"/>
      <c r="E86" s="102"/>
      <c r="F86" s="102"/>
      <c r="G86" s="102"/>
      <c r="H86" s="102"/>
      <c r="I86" s="102"/>
      <c r="J86" s="102"/>
      <c r="K86" s="84"/>
      <c r="L86" s="84"/>
      <c r="M86" s="84"/>
    </row>
    <row r="87" spans="2:13" x14ac:dyDescent="0.2">
      <c r="B87" s="87"/>
      <c r="C87" s="87"/>
      <c r="D87" s="87"/>
      <c r="E87" s="87"/>
      <c r="F87" s="87"/>
      <c r="G87" s="87"/>
      <c r="H87" s="87"/>
      <c r="I87" s="87"/>
      <c r="J87" s="87"/>
      <c r="K87" s="84"/>
      <c r="L87" s="84"/>
      <c r="M87" s="84"/>
    </row>
    <row r="88" spans="2:13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4"/>
    </row>
    <row r="89" spans="2:13" x14ac:dyDescent="0.2">
      <c r="B89" s="91" t="s">
        <v>56</v>
      </c>
      <c r="C89" s="92"/>
      <c r="D89" s="92"/>
      <c r="E89" s="92"/>
      <c r="F89" s="92"/>
      <c r="G89" s="92"/>
      <c r="H89" s="92"/>
      <c r="I89" s="92"/>
      <c r="J89" s="92"/>
      <c r="K89" s="84"/>
    </row>
    <row r="90" spans="2:13" x14ac:dyDescent="0.2">
      <c r="B90" s="93" t="str">
        <f>B53</f>
        <v>On-net</v>
      </c>
      <c r="C90" s="102">
        <f>'[2]Vue Globale du Marché TM'!$IO$145</f>
        <v>1.6428924927905373</v>
      </c>
      <c r="D90" s="102">
        <f>'[2]Vue Globale du Marché TM'!$IP$145</f>
        <v>1.6262316796731497</v>
      </c>
      <c r="E90" s="102">
        <f>'[2]Vue Globale du Marché TM'!$IQ$145</f>
        <v>1.6750890972599322</v>
      </c>
      <c r="F90" s="102">
        <f>'[2]Vue Globale du Marché TM'!$IR$145</f>
        <v>1.6520939639112651</v>
      </c>
      <c r="G90" s="102">
        <f>'[2]Vue Globale du Marché TM'!$IT$145</f>
        <v>1.6423932343516723</v>
      </c>
      <c r="H90" s="102">
        <f>'[2]Vue Globale du Marché TM'!$IU$145</f>
        <v>1.6216698675139689</v>
      </c>
      <c r="I90" s="102">
        <f>'[2]Vue Globale du Marché TM'!$IV$145</f>
        <v>0</v>
      </c>
      <c r="J90" s="102">
        <f>'[2]Vue Globale du Marché TM'!$IW$145</f>
        <v>0</v>
      </c>
      <c r="K90" s="84">
        <f>H90/C90-1</f>
        <v>-1.2917841775830774E-2</v>
      </c>
      <c r="L90" s="84">
        <f>G90/F90-1</f>
        <v>-5.8717783440275229E-3</v>
      </c>
      <c r="M90" s="84"/>
    </row>
    <row r="91" spans="2:13" x14ac:dyDescent="0.2">
      <c r="B91" s="93" t="str">
        <f>B54</f>
        <v>Off-net</v>
      </c>
      <c r="C91" s="102">
        <f>'[2]Vue Globale du Marché TM'!$IO$146</f>
        <v>22.830234534364823</v>
      </c>
      <c r="D91" s="102">
        <f>'[2]Vue Globale du Marché TM'!$IP$146</f>
        <v>23.523377913632377</v>
      </c>
      <c r="E91" s="102">
        <f>'[2]Vue Globale du Marché TM'!$IQ$146</f>
        <v>8.8900652232531758</v>
      </c>
      <c r="F91" s="102">
        <f>'[2]Vue Globale du Marché TM'!$IR$146</f>
        <v>16.792456732318438</v>
      </c>
      <c r="G91" s="102">
        <f>'[2]Vue Globale du Marché TM'!$IT$146</f>
        <v>10.234880782278976</v>
      </c>
      <c r="H91" s="102">
        <f>'[2]Vue Globale du Marché TM'!$IU$146</f>
        <v>3.0975061682723259</v>
      </c>
      <c r="I91" s="102">
        <f>'[2]Vue Globale du Marché TM'!$IV$146</f>
        <v>0</v>
      </c>
      <c r="J91" s="102">
        <f>'[2]Vue Globale du Marché TM'!$IW$146</f>
        <v>0</v>
      </c>
      <c r="K91" s="84">
        <f>H91/C91-1</f>
        <v>-0.86432438249331789</v>
      </c>
      <c r="L91" s="84">
        <f>G91/F91-1</f>
        <v>-0.39050724111254542</v>
      </c>
      <c r="M91" s="84"/>
    </row>
    <row r="92" spans="2:13" x14ac:dyDescent="0.2">
      <c r="B92" s="93" t="str">
        <f>B55</f>
        <v>International Sortant</v>
      </c>
      <c r="C92" s="102">
        <f>'[2]Vue Globale du Marché TM'!$IO$147</f>
        <v>76.476267275241824</v>
      </c>
      <c r="D92" s="102">
        <f>'[2]Vue Globale du Marché TM'!$IP$147</f>
        <v>74.920882623462745</v>
      </c>
      <c r="E92" s="102">
        <f>'[2]Vue Globale du Marché TM'!$IQ$147</f>
        <v>74.91613242111417</v>
      </c>
      <c r="F92" s="102">
        <f>'[2]Vue Globale du Marché TM'!$IR$147</f>
        <v>75.431890241883409</v>
      </c>
      <c r="G92" s="102">
        <f>'[2]Vue Globale du Marché TM'!$IT$147</f>
        <v>74.65395772854248</v>
      </c>
      <c r="H92" s="102">
        <f>'[2]Vue Globale du Marché TM'!$IU$147</f>
        <v>74.59395346828299</v>
      </c>
      <c r="I92" s="102">
        <f>'[2]Vue Globale du Marché TM'!$IV$147</f>
        <v>0</v>
      </c>
      <c r="J92" s="102">
        <f>'[2]Vue Globale du Marché TM'!$IW$147</f>
        <v>0</v>
      </c>
      <c r="K92" s="84">
        <f>H92/C92-1</f>
        <v>-2.4613044987986887E-2</v>
      </c>
      <c r="L92" s="84">
        <f>G92/F92-1</f>
        <v>-1.0313045461891157E-2</v>
      </c>
      <c r="M92" s="84"/>
    </row>
    <row r="93" spans="2:13" x14ac:dyDescent="0.2">
      <c r="K93" s="84"/>
      <c r="L93" s="89"/>
      <c r="M93" s="89"/>
    </row>
    <row r="94" spans="2:13" x14ac:dyDescent="0.2">
      <c r="K94" s="84"/>
    </row>
    <row r="95" spans="2:13" x14ac:dyDescent="0.2">
      <c r="B95" s="154" t="s">
        <v>115</v>
      </c>
      <c r="C95" s="154"/>
      <c r="D95" s="154"/>
      <c r="E95" s="154"/>
      <c r="F95" s="154"/>
      <c r="G95" s="154"/>
      <c r="H95" s="154"/>
      <c r="I95" s="80"/>
      <c r="K95" s="84"/>
    </row>
    <row r="96" spans="2:13" x14ac:dyDescent="0.2">
      <c r="B96" s="82"/>
      <c r="C96" s="83" t="str">
        <f t="shared" ref="C96" si="20">C3</f>
        <v>T1-22</v>
      </c>
      <c r="D96" s="83" t="str">
        <f t="shared" ref="D96:F96" si="21">D3</f>
        <v>T2-22</v>
      </c>
      <c r="E96" s="83" t="str">
        <f t="shared" si="21"/>
        <v>T3-22</v>
      </c>
      <c r="F96" s="83" t="str">
        <f t="shared" si="21"/>
        <v>T4-22</v>
      </c>
      <c r="G96" s="83" t="str">
        <f>G3</f>
        <v>T1-23</v>
      </c>
      <c r="H96" s="83" t="str">
        <f t="shared" ref="H96:J96" si="22">H3</f>
        <v>T2-23</v>
      </c>
      <c r="I96" s="83" t="str">
        <f t="shared" si="22"/>
        <v>T3-23</v>
      </c>
      <c r="J96" s="83" t="str">
        <f t="shared" si="22"/>
        <v>T4-23</v>
      </c>
      <c r="K96" s="84"/>
    </row>
    <row r="97" spans="2:14" x14ac:dyDescent="0.2">
      <c r="B97" s="87" t="str">
        <f>B74</f>
        <v>MTN</v>
      </c>
      <c r="C97" s="102">
        <f>'[2]Marché Par Opérateur TM'!$IO$370</f>
        <v>1.5960033823977291</v>
      </c>
      <c r="D97" s="102">
        <f>'[2]Marché Par Opérateur TM'!$IP$370</f>
        <v>1.5927931863981124</v>
      </c>
      <c r="E97" s="102">
        <f>'[2]Marché Par Opérateur TM'!$IQ$370</f>
        <v>1.6286590082921621</v>
      </c>
      <c r="F97" s="102">
        <f>'[2]Marché Par Opérateur TM'!$IR$370</f>
        <v>1.6072150238018754</v>
      </c>
      <c r="G97" s="102">
        <f>'[2]Marché Par Opérateur TM'!$IT$370</f>
        <v>1.5892313799822315</v>
      </c>
      <c r="H97" s="102">
        <f>'[2]Marché Par Opérateur TM'!$IU$370</f>
        <v>1.5736105713038333</v>
      </c>
      <c r="I97" s="102">
        <f>'[2]Marché Par Opérateur TM'!$IV$370</f>
        <v>0</v>
      </c>
      <c r="J97" s="102">
        <f>'[2]Marché Par Opérateur TM'!$IW$370</f>
        <v>0</v>
      </c>
      <c r="K97" s="84">
        <f>H97/C97-1</f>
        <v>-1.4030553657257472E-2</v>
      </c>
      <c r="L97" s="84">
        <f>G97/F97-1</f>
        <v>-1.1189320379238032E-2</v>
      </c>
      <c r="M97" s="84"/>
    </row>
    <row r="98" spans="2:14" x14ac:dyDescent="0.2">
      <c r="B98" s="87" t="str">
        <f>B75</f>
        <v>AIRTEL</v>
      </c>
      <c r="C98" s="102">
        <f>'[2]Marché Par Opérateur TM'!$IO$371</f>
        <v>2.2327151160744161</v>
      </c>
      <c r="D98" s="102">
        <f>'[2]Marché Par Opérateur TM'!$IP$371</f>
        <v>2.1096924583471059</v>
      </c>
      <c r="E98" s="102">
        <f>'[2]Marché Par Opérateur TM'!$IQ$371</f>
        <v>2.4348156763827626</v>
      </c>
      <c r="F98" s="102">
        <f>'[2]Marché Par Opérateur TM'!$IR$371</f>
        <v>2.4478139369714276</v>
      </c>
      <c r="G98" s="102">
        <f>'[2]Marché Par Opérateur TM'!$IT$371</f>
        <v>2.631500320206686</v>
      </c>
      <c r="H98" s="102">
        <f>'[2]Marché Par Opérateur TM'!$IU$371</f>
        <v>2.3522688635699076</v>
      </c>
      <c r="I98" s="102">
        <f>'[2]Marché Par Opérateur TM'!$IV$371</f>
        <v>0</v>
      </c>
      <c r="J98" s="102">
        <f>'[2]Marché Par Opérateur TM'!$IW$371</f>
        <v>0</v>
      </c>
      <c r="K98" s="84">
        <f>H98/C98-1</f>
        <v>5.3546351092786271E-2</v>
      </c>
      <c r="L98" s="84">
        <f>G98/F98-1</f>
        <v>7.5040990845294919E-2</v>
      </c>
      <c r="M98" s="84"/>
    </row>
    <row r="99" spans="2:14" hidden="1" x14ac:dyDescent="0.2">
      <c r="B99" s="87" t="str">
        <f>B76</f>
        <v>WARID</v>
      </c>
      <c r="C99" s="88">
        <f>'[2]Marché Par Opérateur TM'!HL372</f>
        <v>0</v>
      </c>
      <c r="D99" s="88">
        <f>'[2]Marché Par Opérateur TM'!HM372</f>
        <v>0</v>
      </c>
      <c r="E99" s="88">
        <f>'[2]Marché Par Opérateur TM'!HN372</f>
        <v>0</v>
      </c>
      <c r="F99" s="88">
        <f>'[2]Marché Par Opérateur TM'!HO372</f>
        <v>0</v>
      </c>
      <c r="G99" s="88">
        <f>'[2]Marché Par Opérateur TM'!HP372</f>
        <v>0</v>
      </c>
      <c r="H99" s="88">
        <f>'[2]Marché Par Opérateur TM'!HQ372</f>
        <v>0</v>
      </c>
      <c r="I99" s="88">
        <f>'[2]Marché Par Opérateur TM'!HR372</f>
        <v>0</v>
      </c>
      <c r="J99" s="88">
        <f>'[2]Marché Par Opérateur TM'!HS372</f>
        <v>0</v>
      </c>
      <c r="K99" s="84" t="e">
        <f>#REF!/#REF!-1</f>
        <v>#REF!</v>
      </c>
      <c r="L99" s="84" t="e">
        <f>#REF!/#REF!-1</f>
        <v>#REF!</v>
      </c>
      <c r="M99" s="84"/>
    </row>
    <row r="100" spans="2:14" hidden="1" x14ac:dyDescent="0.2">
      <c r="B100" s="87" t="str">
        <f>B77</f>
        <v>AZUR</v>
      </c>
      <c r="C100" s="88">
        <f>'[2]Marché Par Opérateur TM'!HL373</f>
        <v>7.2749332153025632</v>
      </c>
      <c r="D100" s="88">
        <f>'[2]Marché Par Opérateur TM'!HM373</f>
        <v>0.55188778070658384</v>
      </c>
      <c r="E100" s="88">
        <f>'[2]Marché Par Opérateur TM'!HN373</f>
        <v>0.47885180198864591</v>
      </c>
      <c r="F100" s="88">
        <f>'[2]Marché Par Opérateur TM'!HO373</f>
        <v>0</v>
      </c>
      <c r="G100" s="88">
        <f>'[2]Marché Par Opérateur TM'!HP373</f>
        <v>1.161209657551121</v>
      </c>
      <c r="H100" s="88">
        <f>'[2]Marché Par Opérateur TM'!HQ373</f>
        <v>2.0963073012010227</v>
      </c>
      <c r="I100" s="88">
        <f>'[2]Marché Par Opérateur TM'!HR373</f>
        <v>2.5725381557730529</v>
      </c>
      <c r="J100" s="88">
        <f>'[2]Marché Par Opérateur TM'!HS373</f>
        <v>4.1243444929569728</v>
      </c>
      <c r="K100" s="84"/>
      <c r="L100" s="84" t="e">
        <f>#REF!/#REF!-1</f>
        <v>#REF!</v>
      </c>
      <c r="M100" s="84"/>
    </row>
    <row r="101" spans="2:14" x14ac:dyDescent="0.2">
      <c r="K101" s="84"/>
    </row>
    <row r="102" spans="2:14" x14ac:dyDescent="0.2">
      <c r="B102" s="154" t="s">
        <v>116</v>
      </c>
      <c r="C102" s="154"/>
      <c r="D102" s="154"/>
      <c r="E102" s="154"/>
      <c r="F102" s="154"/>
      <c r="G102" s="154"/>
      <c r="H102" s="154"/>
      <c r="I102" s="80"/>
      <c r="J102" s="80"/>
      <c r="K102" s="84"/>
    </row>
    <row r="103" spans="2:14" x14ac:dyDescent="0.2">
      <c r="B103" s="82"/>
      <c r="C103" s="83" t="str">
        <f t="shared" ref="C103:J103" si="23">C3</f>
        <v>T1-22</v>
      </c>
      <c r="D103" s="83" t="str">
        <f t="shared" si="23"/>
        <v>T2-22</v>
      </c>
      <c r="E103" s="83" t="str">
        <f t="shared" si="23"/>
        <v>T3-22</v>
      </c>
      <c r="F103" s="83" t="str">
        <f t="shared" si="23"/>
        <v>T4-22</v>
      </c>
      <c r="G103" s="83" t="str">
        <f t="shared" si="23"/>
        <v>T1-23</v>
      </c>
      <c r="H103" s="83" t="str">
        <f t="shared" si="23"/>
        <v>T2-23</v>
      </c>
      <c r="I103" s="83" t="str">
        <f t="shared" si="23"/>
        <v>T3-23</v>
      </c>
      <c r="J103" s="83" t="str">
        <f t="shared" si="23"/>
        <v>T4-23</v>
      </c>
      <c r="K103" s="84"/>
    </row>
    <row r="104" spans="2:14" x14ac:dyDescent="0.2">
      <c r="B104" s="87" t="str">
        <f>B97</f>
        <v>MTN</v>
      </c>
      <c r="C104" s="102">
        <f>'[2]Marché Par Opérateur TM'!$IO$376</f>
        <v>13.265091884615266</v>
      </c>
      <c r="D104" s="102">
        <f>'[2]Marché Par Opérateur TM'!$IP$376</f>
        <v>13.58450660703692</v>
      </c>
      <c r="E104" s="102">
        <f>'[2]Marché Par Opérateur TM'!$IQ$376</f>
        <v>14.435574428848019</v>
      </c>
      <c r="F104" s="102">
        <f>'[2]Marché Par Opérateur TM'!$IR$376</f>
        <v>20.402487735937413</v>
      </c>
      <c r="G104" s="102">
        <f>'[2]Marché Par Opérateur TM'!$IT$376</f>
        <v>22.966262646264951</v>
      </c>
      <c r="H104" s="102">
        <f>'[2]Marché Par Opérateur TM'!$IU$376</f>
        <v>25.295269455821419</v>
      </c>
      <c r="I104" s="102">
        <f>'[2]Marché Par Opérateur TM'!$IV$376</f>
        <v>0</v>
      </c>
      <c r="J104" s="102">
        <f>'[2]Marché Par Opérateur TM'!$IW$376</f>
        <v>0</v>
      </c>
      <c r="K104" s="84">
        <f>H104/C104-1</f>
        <v>0.90690495594370102</v>
      </c>
      <c r="L104" s="84">
        <f>G104/F104-1</f>
        <v>0.12565991674689969</v>
      </c>
      <c r="M104" s="84"/>
      <c r="N104" s="89"/>
    </row>
    <row r="105" spans="2:14" x14ac:dyDescent="0.2">
      <c r="B105" s="87" t="str">
        <f>B98</f>
        <v>AIRTEL</v>
      </c>
      <c r="C105" s="102">
        <f>'[2]Marché Par Opérateur TM'!$IO$377</f>
        <v>40.539018218723413</v>
      </c>
      <c r="D105" s="102">
        <f>'[2]Marché Par Opérateur TM'!$IP$377</f>
        <v>40.022343663709705</v>
      </c>
      <c r="E105" s="102">
        <f>'[2]Marché Par Opérateur TM'!$IQ$377</f>
        <v>6.7832632021571646</v>
      </c>
      <c r="F105" s="102">
        <f>'[2]Marché Par Opérateur TM'!$IR$377</f>
        <v>15.046542341621704</v>
      </c>
      <c r="G105" s="102">
        <f>'[2]Marché Par Opérateur TM'!$IT$377</f>
        <v>7.3407302471706259</v>
      </c>
      <c r="H105" s="102">
        <f>'[2]Marché Par Opérateur TM'!$IU$377</f>
        <v>1.6345912882760723</v>
      </c>
      <c r="I105" s="102">
        <f>'[2]Marché Par Opérateur TM'!$IV$377</f>
        <v>0</v>
      </c>
      <c r="J105" s="102">
        <f>'[2]Marché Par Opérateur TM'!$IW$377</f>
        <v>0</v>
      </c>
      <c r="K105" s="84">
        <f>H105/C105-1</f>
        <v>-0.95967856746167779</v>
      </c>
      <c r="L105" s="84">
        <f>G105/F105-1</f>
        <v>-0.51213175223222429</v>
      </c>
      <c r="M105" s="84"/>
    </row>
    <row r="106" spans="2:14" hidden="1" x14ac:dyDescent="0.2">
      <c r="B106" s="87" t="str">
        <f>B99</f>
        <v>WARID</v>
      </c>
      <c r="C106" s="88">
        <f>'[2]Marché Par Opérateur TM'!HL378</f>
        <v>0</v>
      </c>
      <c r="D106" s="88">
        <f>'[2]Marché Par Opérateur TM'!HM378</f>
        <v>0</v>
      </c>
      <c r="E106" s="88">
        <f>'[2]Marché Par Opérateur TM'!HN378</f>
        <v>0</v>
      </c>
      <c r="F106" s="88">
        <f>'[2]Marché Par Opérateur TM'!HO378</f>
        <v>0</v>
      </c>
      <c r="G106" s="88">
        <f>'[2]Marché Par Opérateur TM'!HP378</f>
        <v>0</v>
      </c>
      <c r="H106" s="88">
        <f>'[2]Marché Par Opérateur TM'!HQ378</f>
        <v>0</v>
      </c>
      <c r="I106" s="88">
        <f>'[2]Marché Par Opérateur TM'!HR378</f>
        <v>0</v>
      </c>
      <c r="J106" s="88">
        <f>'[2]Marché Par Opérateur TM'!HS378</f>
        <v>0</v>
      </c>
      <c r="K106" s="84" t="e">
        <f>#REF!/#REF!-1</f>
        <v>#REF!</v>
      </c>
      <c r="L106" s="84" t="e">
        <f>#REF!/#REF!-1</f>
        <v>#REF!</v>
      </c>
      <c r="M106" s="84"/>
    </row>
    <row r="107" spans="2:14" hidden="1" x14ac:dyDescent="0.2">
      <c r="B107" s="87" t="str">
        <f>B100</f>
        <v>AZUR</v>
      </c>
      <c r="C107" s="88">
        <f>'[2]Marché Par Opérateur TM'!HL379</f>
        <v>15.017662067320547</v>
      </c>
      <c r="D107" s="88">
        <f>'[2]Marché Par Opérateur TM'!HM379</f>
        <v>0.83573160204453389</v>
      </c>
      <c r="E107" s="88">
        <f>'[2]Marché Par Opérateur TM'!HN379</f>
        <v>0.80353564742040784</v>
      </c>
      <c r="F107" s="88">
        <f>'[2]Marché Par Opérateur TM'!HO379</f>
        <v>0</v>
      </c>
      <c r="G107" s="88">
        <f>'[2]Marché Par Opérateur TM'!HP379</f>
        <v>1.0436414685100663</v>
      </c>
      <c r="H107" s="88">
        <f>'[2]Marché Par Opérateur TM'!HQ379</f>
        <v>1.8995029375215997</v>
      </c>
      <c r="I107" s="88">
        <f>'[2]Marché Par Opérateur TM'!HR379</f>
        <v>2.531558391024713</v>
      </c>
      <c r="J107" s="88">
        <f>'[2]Marché Par Opérateur TM'!HS379</f>
        <v>4.1485870979736008</v>
      </c>
      <c r="K107" s="84"/>
      <c r="L107" s="84" t="e">
        <f>#REF!/#REF!-1</f>
        <v>#REF!</v>
      </c>
      <c r="M107" s="84"/>
    </row>
    <row r="108" spans="2:14" x14ac:dyDescent="0.2">
      <c r="K108" s="84"/>
    </row>
    <row r="109" spans="2:14" x14ac:dyDescent="0.2">
      <c r="B109" s="154" t="s">
        <v>117</v>
      </c>
      <c r="C109" s="154"/>
      <c r="D109" s="154"/>
      <c r="E109" s="154"/>
      <c r="F109" s="154"/>
      <c r="G109" s="154"/>
      <c r="H109" s="154"/>
      <c r="I109" s="80"/>
      <c r="J109" s="80"/>
      <c r="K109" s="84"/>
    </row>
    <row r="110" spans="2:14" x14ac:dyDescent="0.2">
      <c r="B110" s="82"/>
      <c r="C110" s="83" t="str">
        <f t="shared" ref="C110:J110" si="24">C3</f>
        <v>T1-22</v>
      </c>
      <c r="D110" s="83" t="str">
        <f t="shared" si="24"/>
        <v>T2-22</v>
      </c>
      <c r="E110" s="83" t="str">
        <f t="shared" si="24"/>
        <v>T3-22</v>
      </c>
      <c r="F110" s="83" t="str">
        <f t="shared" si="24"/>
        <v>T4-22</v>
      </c>
      <c r="G110" s="83" t="str">
        <f t="shared" si="24"/>
        <v>T1-23</v>
      </c>
      <c r="H110" s="83" t="str">
        <f t="shared" si="24"/>
        <v>T2-23</v>
      </c>
      <c r="I110" s="83" t="str">
        <f t="shared" si="24"/>
        <v>T3-23</v>
      </c>
      <c r="J110" s="83" t="str">
        <f t="shared" si="24"/>
        <v>T4-23</v>
      </c>
      <c r="K110" s="84"/>
    </row>
    <row r="111" spans="2:14" x14ac:dyDescent="0.2">
      <c r="B111" s="87" t="str">
        <f>B104</f>
        <v>MTN</v>
      </c>
      <c r="C111" s="102">
        <f>'[2]Marché Par Opérateur TM'!$IO$382</f>
        <v>79.046479237275648</v>
      </c>
      <c r="D111" s="102">
        <f>'[2]Marché Par Opérateur TM'!$IP$382</f>
        <v>75.485185622061053</v>
      </c>
      <c r="E111" s="102">
        <f>'[2]Marché Par Opérateur TM'!$IQ$382</f>
        <v>75.553561100066261</v>
      </c>
      <c r="F111" s="102">
        <f>'[2]Marché Par Opérateur TM'!$IR$382</f>
        <v>75.328663439493951</v>
      </c>
      <c r="G111" s="102">
        <f>'[2]Marché Par Opérateur TM'!$IT$382</f>
        <v>75.37509754094151</v>
      </c>
      <c r="H111" s="102">
        <f>'[2]Marché Par Opérateur TM'!$IU$382</f>
        <v>75.321485770930565</v>
      </c>
      <c r="I111" s="102">
        <f>'[2]Marché Par Opérateur TM'!$IV$382</f>
        <v>0</v>
      </c>
      <c r="J111" s="102">
        <f>'[2]Marché Par Opérateur TM'!$IW$382</f>
        <v>0</v>
      </c>
      <c r="K111" s="84">
        <f>H111/C111-1</f>
        <v>-4.7124090817045494E-2</v>
      </c>
      <c r="L111" s="84">
        <f>G111/F111-1</f>
        <v>6.1642008934437165E-4</v>
      </c>
      <c r="M111" s="84"/>
    </row>
    <row r="112" spans="2:14" x14ac:dyDescent="0.2">
      <c r="B112" s="87" t="str">
        <f>B105</f>
        <v>AIRTEL</v>
      </c>
      <c r="C112" s="102">
        <f>'[2]Marché Par Opérateur TM'!$IO$383</f>
        <v>73.724017136500265</v>
      </c>
      <c r="D112" s="102">
        <f>'[2]Marché Par Opérateur TM'!$IP$383</f>
        <v>74.19403352804099</v>
      </c>
      <c r="E112" s="102">
        <f>'[2]Marché Par Opérateur TM'!$IQ$383</f>
        <v>74.061029274493933</v>
      </c>
      <c r="F112" s="102">
        <f>'[2]Marché Par Opérateur TM'!$IR$383</f>
        <v>75.586329448714764</v>
      </c>
      <c r="G112" s="102">
        <f>'[2]Marché Par Opérateur TM'!$IT$383</f>
        <v>73.465411997920981</v>
      </c>
      <c r="H112" s="102">
        <f>'[2]Marché Par Opérateur TM'!$IU$383</f>
        <v>73.585336524696785</v>
      </c>
      <c r="I112" s="102">
        <f>'[2]Marché Par Opérateur TM'!$IV$383</f>
        <v>0</v>
      </c>
      <c r="J112" s="102">
        <f>'[2]Marché Par Opérateur TM'!$IW$383</f>
        <v>0</v>
      </c>
      <c r="K112" s="84">
        <f>H112/C112-1</f>
        <v>-1.8810777978458537E-3</v>
      </c>
      <c r="L112" s="84">
        <f>G112/F112-1</f>
        <v>-2.8059537568004611E-2</v>
      </c>
      <c r="M112" s="84"/>
    </row>
    <row r="113" spans="2:14" hidden="1" x14ac:dyDescent="0.2">
      <c r="B113" s="87" t="str">
        <f>B106</f>
        <v>WARID</v>
      </c>
      <c r="C113" s="88">
        <f>'[2]Marché Par Opérateur TM'!HL384</f>
        <v>0</v>
      </c>
      <c r="D113" s="88">
        <f>'[2]Marché Par Opérateur TM'!HM384</f>
        <v>0</v>
      </c>
      <c r="E113" s="88">
        <f>'[2]Marché Par Opérateur TM'!HN384</f>
        <v>0</v>
      </c>
      <c r="F113" s="88">
        <f>'[2]Marché Par Opérateur TM'!HO384</f>
        <v>0</v>
      </c>
      <c r="G113" s="88"/>
      <c r="H113" s="88"/>
      <c r="I113" s="88"/>
      <c r="J113" s="88"/>
      <c r="K113" s="84" t="e">
        <f>#REF!/#REF!-1</f>
        <v>#REF!</v>
      </c>
      <c r="L113" s="84" t="e">
        <f>#REF!/#REF!-1</f>
        <v>#REF!</v>
      </c>
      <c r="M113" s="84"/>
      <c r="N113" s="95"/>
    </row>
    <row r="114" spans="2:14" hidden="1" x14ac:dyDescent="0.2">
      <c r="B114" s="87" t="str">
        <f>B107</f>
        <v>AZUR</v>
      </c>
      <c r="C114" s="88">
        <f>'[2]Marché Par Opérateur TM'!HL385</f>
        <v>21.762229677223711</v>
      </c>
      <c r="D114" s="88">
        <f>'[2]Marché Par Opérateur TM'!HM385</f>
        <v>43.41350250528663</v>
      </c>
      <c r="E114" s="88">
        <f>'[2]Marché Par Opérateur TM'!HN385</f>
        <v>24.764415627491807</v>
      </c>
      <c r="F114" s="88">
        <f>'[2]Marché Par Opérateur TM'!HO385</f>
        <v>0</v>
      </c>
      <c r="G114" s="88"/>
      <c r="H114" s="88"/>
      <c r="I114" s="88"/>
      <c r="J114" s="88"/>
      <c r="K114" s="84"/>
      <c r="L114" s="84" t="e">
        <f>#REF!/#REF!-1</f>
        <v>#REF!</v>
      </c>
      <c r="M114" s="84"/>
    </row>
    <row r="115" spans="2:14" x14ac:dyDescent="0.2">
      <c r="K115" s="96"/>
      <c r="L115" s="96"/>
      <c r="M115" s="96"/>
    </row>
  </sheetData>
  <mergeCells count="6">
    <mergeCell ref="B95:H95"/>
    <mergeCell ref="B102:H102"/>
    <mergeCell ref="B109:H109"/>
    <mergeCell ref="B58:H58"/>
    <mergeCell ref="B65:H65"/>
    <mergeCell ref="B72:H7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C70"/>
  <sheetViews>
    <sheetView showGridLines="0" workbookViewId="0">
      <pane xSplit="2" ySplit="3" topLeftCell="C16" activePane="bottomRight" state="frozen"/>
      <selection activeCell="L20" sqref="L20"/>
      <selection pane="topRight" activeCell="L20" sqref="L20"/>
      <selection pane="bottomLeft" activeCell="L20" sqref="L20"/>
      <selection pane="bottomRight" activeCell="L44" sqref="L44"/>
    </sheetView>
  </sheetViews>
  <sheetFormatPr baseColWidth="10" defaultColWidth="11.42578125" defaultRowHeight="15" x14ac:dyDescent="0.25"/>
  <cols>
    <col min="1" max="1" width="7" style="2" customWidth="1"/>
    <col min="2" max="2" width="44.42578125" style="2" customWidth="1"/>
    <col min="3" max="3" width="11.7109375" style="2" hidden="1" customWidth="1"/>
    <col min="4" max="8" width="11.7109375" style="2" customWidth="1"/>
    <col min="9" max="10" width="11.7109375" style="2" hidden="1" customWidth="1"/>
    <col min="14" max="14" width="8.85546875" style="2" customWidth="1"/>
    <col min="15" max="15" width="11.42578125" style="2" customWidth="1"/>
    <col min="16" max="16384" width="11.42578125" style="2"/>
  </cols>
  <sheetData>
    <row r="2" spans="2:29" x14ac:dyDescent="0.25">
      <c r="B2" s="17"/>
      <c r="K2" s="2"/>
      <c r="L2" s="2"/>
      <c r="M2" s="2"/>
      <c r="AA2"/>
      <c r="AB2"/>
      <c r="AC2"/>
    </row>
    <row r="3" spans="2:29" x14ac:dyDescent="0.25">
      <c r="B3" s="46"/>
      <c r="C3" s="47" t="s">
        <v>132</v>
      </c>
      <c r="D3" s="47" t="s">
        <v>133</v>
      </c>
      <c r="E3" s="47" t="s">
        <v>129</v>
      </c>
      <c r="F3" s="47" t="s">
        <v>134</v>
      </c>
      <c r="G3" s="47" t="s">
        <v>135</v>
      </c>
      <c r="H3" s="47" t="s">
        <v>136</v>
      </c>
      <c r="I3" s="47" t="s">
        <v>137</v>
      </c>
      <c r="J3" s="47" t="s">
        <v>138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71"/>
      <c r="X3" s="71"/>
      <c r="Y3" s="71"/>
      <c r="Z3" s="26"/>
    </row>
    <row r="4" spans="2:29" x14ac:dyDescent="0.25">
      <c r="B4" s="7" t="str">
        <f>Ratios!B50</f>
        <v>Tarifs Pondérés Sortants</v>
      </c>
      <c r="C4" s="6">
        <f>Ratios!C50</f>
        <v>23.472192901876916</v>
      </c>
      <c r="D4" s="6">
        <f>Ratios!D50</f>
        <v>21.023645795389076</v>
      </c>
      <c r="E4" s="6">
        <f>Ratios!E50</f>
        <v>20.204185101174826</v>
      </c>
      <c r="F4" s="6">
        <f>Ratios!F50</f>
        <v>20.08071602298185</v>
      </c>
      <c r="G4" s="6">
        <f>Ratios!G50</f>
        <v>19.493470670261512</v>
      </c>
      <c r="H4" s="6">
        <f>Ratios!H50</f>
        <v>19.069457557724373</v>
      </c>
      <c r="I4" s="6">
        <f>Ratios!I50</f>
        <v>0</v>
      </c>
      <c r="J4" s="6">
        <f>Ratios!J50</f>
        <v>0</v>
      </c>
      <c r="K4" s="73">
        <f>H4/D4-1</f>
        <v>-9.2951919789920345E-2</v>
      </c>
      <c r="L4" s="73">
        <f>G4/F4-1</f>
        <v>-2.9244243683753668E-2</v>
      </c>
      <c r="M4" s="73"/>
      <c r="N4" s="18"/>
    </row>
    <row r="5" spans="2:29" x14ac:dyDescent="0.25">
      <c r="B5" s="7" t="str">
        <f>'Revenus Voix'!B5</f>
        <v>Revenu Sortant (Voix)</v>
      </c>
      <c r="C5" s="6">
        <f>'Revenus Voix'!C5</f>
        <v>27032.626049404163</v>
      </c>
      <c r="D5" s="6">
        <f>'Revenus Voix'!D5</f>
        <v>26756.839286423663</v>
      </c>
      <c r="E5" s="6">
        <f>'Revenus Voix'!E5</f>
        <v>27973.147383164305</v>
      </c>
      <c r="F5" s="6">
        <f>'Revenus Voix'!F5</f>
        <v>27905.6365369704</v>
      </c>
      <c r="G5" s="6">
        <f>'Revenus Voix'!G5</f>
        <v>26296.452422756462</v>
      </c>
      <c r="H5" s="6">
        <f>'Revenus Voix'!H5</f>
        <v>26937.819243020771</v>
      </c>
      <c r="I5" s="6">
        <f>'Revenus Voix'!I5</f>
        <v>0</v>
      </c>
      <c r="J5" s="6">
        <f>'Revenus Voix'!J5</f>
        <v>0</v>
      </c>
      <c r="K5" s="73">
        <f>H5/D5-1</f>
        <v>6.7638765049853333E-3</v>
      </c>
      <c r="L5" s="73">
        <f>G5/F5-1</f>
        <v>-5.7665200078200418E-2</v>
      </c>
      <c r="M5" s="73"/>
      <c r="N5" s="18"/>
    </row>
    <row r="6" spans="2:29" x14ac:dyDescent="0.25">
      <c r="K6" s="73" t="e">
        <f>#REF!/#REF!-1</f>
        <v>#REF!</v>
      </c>
    </row>
    <row r="7" spans="2:29" x14ac:dyDescent="0.25">
      <c r="B7" s="17"/>
      <c r="K7" s="73" t="e">
        <f>#REF!/#REF!-1</f>
        <v>#REF!</v>
      </c>
    </row>
    <row r="8" spans="2:29" x14ac:dyDescent="0.25">
      <c r="N8" s="26"/>
    </row>
    <row r="9" spans="2:29" x14ac:dyDescent="0.25">
      <c r="N9" s="18"/>
    </row>
    <row r="10" spans="2:29" x14ac:dyDescent="0.25">
      <c r="N10" s="18"/>
    </row>
    <row r="11" spans="2:29" x14ac:dyDescent="0.25">
      <c r="B11" s="7"/>
      <c r="C11" s="6"/>
      <c r="D11" s="6"/>
      <c r="E11" s="6"/>
      <c r="F11" s="6"/>
      <c r="G11" s="6"/>
      <c r="H11" s="6"/>
      <c r="I11" s="6"/>
      <c r="J11" s="6"/>
      <c r="K11" s="72"/>
      <c r="L11" s="72"/>
      <c r="M11" s="72"/>
      <c r="N11" s="18"/>
    </row>
    <row r="12" spans="2:29" x14ac:dyDescent="0.25">
      <c r="B12" s="7"/>
      <c r="C12" s="6"/>
      <c r="D12" s="6"/>
      <c r="E12" s="6"/>
      <c r="F12" s="6"/>
      <c r="G12" s="6"/>
      <c r="H12" s="6"/>
      <c r="I12" s="6"/>
      <c r="J12" s="6"/>
      <c r="K12" s="72"/>
      <c r="L12" s="72"/>
      <c r="M12" s="72"/>
      <c r="N12" s="6"/>
    </row>
    <row r="13" spans="2:29" x14ac:dyDescent="0.25">
      <c r="C13" s="6"/>
      <c r="D13" s="6"/>
      <c r="E13" s="6"/>
      <c r="F13" s="6"/>
      <c r="G13" s="6"/>
      <c r="H13" s="6"/>
      <c r="I13" s="6"/>
      <c r="J13" s="6"/>
      <c r="K13" s="72"/>
      <c r="L13" s="72"/>
      <c r="M13" s="72"/>
      <c r="N13" s="6"/>
    </row>
    <row r="14" spans="2:29" x14ac:dyDescent="0.25">
      <c r="C14" s="6"/>
      <c r="D14" s="6"/>
      <c r="E14" s="6"/>
      <c r="F14" s="6"/>
      <c r="G14" s="6"/>
      <c r="H14" s="6"/>
      <c r="I14" s="6"/>
      <c r="J14" s="6"/>
      <c r="K14" s="72"/>
      <c r="L14" s="72"/>
      <c r="M14" s="72"/>
      <c r="N14" s="6"/>
    </row>
    <row r="16" spans="2:29" x14ac:dyDescent="0.25">
      <c r="B16" s="46"/>
      <c r="C16" s="47" t="str">
        <f t="shared" ref="C16:F16" si="0">C3</f>
        <v>T1-22</v>
      </c>
      <c r="D16" s="47" t="str">
        <f t="shared" si="0"/>
        <v>T2-22</v>
      </c>
      <c r="E16" s="47" t="str">
        <f t="shared" si="0"/>
        <v>T3-22</v>
      </c>
      <c r="F16" s="47" t="str">
        <f t="shared" si="0"/>
        <v>T4-22</v>
      </c>
      <c r="G16" s="47" t="str">
        <f t="shared" ref="G16:J16" si="1">G3</f>
        <v>T1-23</v>
      </c>
      <c r="H16" s="47" t="str">
        <f t="shared" si="1"/>
        <v>T2-23</v>
      </c>
      <c r="I16" s="47" t="str">
        <f t="shared" si="1"/>
        <v>T3-23</v>
      </c>
      <c r="J16" s="47" t="str">
        <f t="shared" si="1"/>
        <v>T4-23</v>
      </c>
      <c r="K16" s="71"/>
      <c r="L16" s="71"/>
      <c r="M16" s="71"/>
    </row>
    <row r="17" spans="2:13" x14ac:dyDescent="0.25">
      <c r="B17" s="7" t="str">
        <f>B4</f>
        <v>Tarifs Pondérés Sortants</v>
      </c>
      <c r="C17" s="6">
        <f>Ratios!C50</f>
        <v>23.472192901876916</v>
      </c>
      <c r="D17" s="6">
        <f>Ratios!D50</f>
        <v>21.023645795389076</v>
      </c>
      <c r="E17" s="6">
        <f>Ratios!E50</f>
        <v>20.204185101174826</v>
      </c>
      <c r="F17" s="6">
        <f>Ratios!F50</f>
        <v>20.08071602298185</v>
      </c>
      <c r="G17" s="6">
        <f>Ratios!G50</f>
        <v>19.493470670261512</v>
      </c>
      <c r="H17" s="6">
        <f>Ratios!H50</f>
        <v>19.069457557724373</v>
      </c>
      <c r="I17" s="6">
        <f>Ratios!I50</f>
        <v>0</v>
      </c>
      <c r="J17" s="6">
        <f>Ratios!J50</f>
        <v>0</v>
      </c>
      <c r="K17" s="73">
        <f>H17/D17-1</f>
        <v>-9.2951919789920345E-2</v>
      </c>
      <c r="L17" s="73">
        <f>G17/F17-1</f>
        <v>-2.9244243683753668E-2</v>
      </c>
      <c r="M17" s="73"/>
    </row>
    <row r="18" spans="2:13" x14ac:dyDescent="0.25">
      <c r="B18" s="7" t="str">
        <f>'Trafic Voix'!B4</f>
        <v>Total Trafic Sortant</v>
      </c>
      <c r="C18" s="6">
        <f>'Trafic Voix'!C4</f>
        <v>1151687.2821560076</v>
      </c>
      <c r="D18" s="6">
        <f>'Trafic Voix'!D4</f>
        <v>1272702.1538905492</v>
      </c>
      <c r="E18" s="6">
        <f>'Trafic Voix'!E4</f>
        <v>1384522.4265708064</v>
      </c>
      <c r="F18" s="6">
        <f>'Trafic Voix'!F4</f>
        <v>1389673.3814189259</v>
      </c>
      <c r="G18" s="6">
        <f>'Trafic Voix'!G4</f>
        <v>1348987.7132486887</v>
      </c>
      <c r="H18" s="6">
        <f>'Trafic Voix'!H4</f>
        <v>1412615.9153441254</v>
      </c>
      <c r="I18" s="6">
        <f>'Trafic Voix'!I4</f>
        <v>0</v>
      </c>
      <c r="J18" s="6">
        <f>'Trafic Voix'!J4</f>
        <v>0</v>
      </c>
      <c r="K18" s="73">
        <f>H18/D18-1</f>
        <v>0.10993441083278666</v>
      </c>
      <c r="L18" s="73">
        <f>G18/F18-1</f>
        <v>-2.9277144337826466E-2</v>
      </c>
      <c r="M18" s="73" t="e">
        <f>#REF!/#REF!-1</f>
        <v>#REF!</v>
      </c>
    </row>
    <row r="19" spans="2:13" x14ac:dyDescent="0.25">
      <c r="C19" s="6"/>
      <c r="D19" s="6"/>
      <c r="E19" s="6"/>
      <c r="F19" s="6"/>
      <c r="G19" s="6"/>
      <c r="H19" s="6"/>
      <c r="I19" s="6"/>
      <c r="J19" s="6"/>
      <c r="K19" s="73" t="e">
        <f>#REF!/#REF!-1</f>
        <v>#REF!</v>
      </c>
    </row>
    <row r="20" spans="2:13" x14ac:dyDescent="0.25">
      <c r="K20" s="73" t="e">
        <f>#REF!/#REF!-1</f>
        <v>#REF!</v>
      </c>
    </row>
    <row r="21" spans="2:13" x14ac:dyDescent="0.25">
      <c r="C21" s="73"/>
      <c r="D21" s="73"/>
      <c r="E21" s="73"/>
      <c r="F21" s="73"/>
      <c r="G21" s="73"/>
      <c r="H21" s="73"/>
      <c r="I21" s="73"/>
      <c r="J21" s="73"/>
    </row>
    <row r="36" spans="2:13" x14ac:dyDescent="0.25">
      <c r="B36" s="46"/>
      <c r="C36" s="47" t="str">
        <f t="shared" ref="C36:F36" si="2">C3</f>
        <v>T1-22</v>
      </c>
      <c r="D36" s="47" t="str">
        <f t="shared" si="2"/>
        <v>T2-22</v>
      </c>
      <c r="E36" s="47" t="str">
        <f t="shared" si="2"/>
        <v>T3-22</v>
      </c>
      <c r="F36" s="47" t="str">
        <f t="shared" si="2"/>
        <v>T4-22</v>
      </c>
      <c r="G36" s="47" t="str">
        <f t="shared" ref="G36:J36" si="3">G3</f>
        <v>T1-23</v>
      </c>
      <c r="H36" s="47" t="str">
        <f t="shared" si="3"/>
        <v>T2-23</v>
      </c>
      <c r="I36" s="47" t="str">
        <f t="shared" si="3"/>
        <v>T3-23</v>
      </c>
      <c r="J36" s="47" t="str">
        <f t="shared" si="3"/>
        <v>T4-23</v>
      </c>
      <c r="K36" s="71"/>
      <c r="L36" s="71"/>
      <c r="M36" s="71"/>
    </row>
    <row r="37" spans="2:13" x14ac:dyDescent="0.25">
      <c r="B37" s="2" t="str">
        <f>B17</f>
        <v>Tarifs Pondérés Sortants</v>
      </c>
      <c r="C37" s="6">
        <f>Ratios!C50</f>
        <v>23.472192901876916</v>
      </c>
      <c r="D37" s="6">
        <f>Ratios!D50</f>
        <v>21.023645795389076</v>
      </c>
      <c r="E37" s="6">
        <f>Ratios!E50</f>
        <v>20.204185101174826</v>
      </c>
      <c r="F37" s="6">
        <f>Ratios!F50</f>
        <v>20.08071602298185</v>
      </c>
      <c r="G37" s="6">
        <f>Ratios!G50</f>
        <v>19.493470670261512</v>
      </c>
      <c r="H37" s="6">
        <f>Ratios!H50</f>
        <v>19.069457557724373</v>
      </c>
      <c r="I37" s="6">
        <f>Ratios!I50</f>
        <v>0</v>
      </c>
      <c r="J37" s="6">
        <f>Ratios!J50</f>
        <v>0</v>
      </c>
      <c r="K37" s="73">
        <f>H37/D37-1</f>
        <v>-9.2951919789920345E-2</v>
      </c>
      <c r="L37" s="73">
        <f>G37/F37-1</f>
        <v>-2.9244243683753668E-2</v>
      </c>
      <c r="M37" s="73" t="e">
        <f>#REF!/#REF!-1</f>
        <v>#REF!</v>
      </c>
    </row>
    <row r="38" spans="2:13" x14ac:dyDescent="0.25">
      <c r="B38" s="7" t="str">
        <f>Ratios!B5</f>
        <v>ARPU Sortant</v>
      </c>
      <c r="C38" s="6">
        <f>Ratios!C5</f>
        <v>1613.4208464815022</v>
      </c>
      <c r="D38" s="6">
        <f>Ratios!D5</f>
        <v>1561.8791718046732</v>
      </c>
      <c r="E38" s="6">
        <f>Ratios!E5</f>
        <v>1617.6122003634707</v>
      </c>
      <c r="F38" s="6">
        <f>Ratios!F5</f>
        <v>1646.8385207181682</v>
      </c>
      <c r="G38" s="6">
        <f>Ratios!G5</f>
        <v>1556.7250317721184</v>
      </c>
      <c r="H38" s="6">
        <f>Ratios!H5</f>
        <v>1602.5222781151242</v>
      </c>
      <c r="I38" s="6">
        <f>Ratios!I5</f>
        <v>0</v>
      </c>
      <c r="J38" s="6">
        <f>Ratios!J5</f>
        <v>0</v>
      </c>
      <c r="K38" s="73">
        <f>H38/D38-1</f>
        <v>2.6021927332246841E-2</v>
      </c>
      <c r="L38" s="73">
        <f>G38/F38-1</f>
        <v>-5.4719080111602092E-2</v>
      </c>
      <c r="M38" s="73" t="e">
        <f>#REF!/#REF!-1</f>
        <v>#REF!</v>
      </c>
    </row>
    <row r="39" spans="2:13" x14ac:dyDescent="0.25">
      <c r="C39" s="73"/>
      <c r="D39" s="73"/>
      <c r="E39" s="73"/>
      <c r="F39" s="73"/>
      <c r="G39" s="73"/>
      <c r="H39" s="73"/>
      <c r="I39" s="73"/>
      <c r="J39" s="73"/>
      <c r="K39" s="73" t="e">
        <f>#REF!/#REF!-1</f>
        <v>#REF!</v>
      </c>
    </row>
    <row r="40" spans="2:13" x14ac:dyDescent="0.25">
      <c r="K40" s="73" t="e">
        <f>#REF!/#REF!-1</f>
        <v>#REF!</v>
      </c>
    </row>
    <row r="54" spans="2:13" x14ac:dyDescent="0.25">
      <c r="B54" s="46"/>
      <c r="C54" s="47" t="str">
        <f t="shared" ref="C54:F54" si="4">C3</f>
        <v>T1-22</v>
      </c>
      <c r="D54" s="47" t="str">
        <f t="shared" si="4"/>
        <v>T2-22</v>
      </c>
      <c r="E54" s="47" t="str">
        <f t="shared" si="4"/>
        <v>T3-22</v>
      </c>
      <c r="F54" s="47" t="str">
        <f t="shared" si="4"/>
        <v>T4-22</v>
      </c>
      <c r="G54" s="47" t="str">
        <f t="shared" ref="G54:J54" si="5">G3</f>
        <v>T1-23</v>
      </c>
      <c r="H54" s="47" t="str">
        <f t="shared" si="5"/>
        <v>T2-23</v>
      </c>
      <c r="I54" s="47" t="str">
        <f t="shared" si="5"/>
        <v>T3-23</v>
      </c>
      <c r="J54" s="47" t="str">
        <f t="shared" si="5"/>
        <v>T4-23</v>
      </c>
      <c r="K54" s="71"/>
      <c r="L54" s="71"/>
      <c r="M54" s="71"/>
    </row>
    <row r="55" spans="2:13" x14ac:dyDescent="0.25">
      <c r="B55" s="2" t="str">
        <f>B37</f>
        <v>Tarifs Pondérés Sortants</v>
      </c>
      <c r="C55" s="6">
        <f>Ratios!C50</f>
        <v>23.472192901876916</v>
      </c>
      <c r="D55" s="6">
        <f>Ratios!D50</f>
        <v>21.023645795389076</v>
      </c>
      <c r="E55" s="6">
        <f>Ratios!E50</f>
        <v>20.204185101174826</v>
      </c>
      <c r="F55" s="6">
        <f>Ratios!F50</f>
        <v>20.08071602298185</v>
      </c>
      <c r="G55" s="6">
        <f>Ratios!G50</f>
        <v>19.493470670261512</v>
      </c>
      <c r="H55" s="6">
        <f>Ratios!H50</f>
        <v>19.069457557724373</v>
      </c>
      <c r="I55" s="6">
        <f>Ratios!I50</f>
        <v>0</v>
      </c>
      <c r="J55" s="6">
        <f>Ratios!J50</f>
        <v>0</v>
      </c>
      <c r="K55" s="145">
        <f>H55/E55-1</f>
        <v>-5.6162994833405588E-2</v>
      </c>
      <c r="L55" s="145">
        <f>G55/F55-1</f>
        <v>-2.9244243683753668E-2</v>
      </c>
      <c r="M55" s="72"/>
    </row>
    <row r="56" spans="2:13" x14ac:dyDescent="0.25">
      <c r="B56" s="7" t="str">
        <f>Ratios!B35</f>
        <v>MoU Sortant</v>
      </c>
      <c r="C56" s="6">
        <f>Ratios!C34</f>
        <v>71.427053049940525</v>
      </c>
      <c r="D56" s="6">
        <f>Ratios!D34</f>
        <v>79.315787945637524</v>
      </c>
      <c r="E56" s="6">
        <f>Ratios!E34</f>
        <v>87.519542727276601</v>
      </c>
      <c r="F56" s="6">
        <f>Ratios!F34</f>
        <v>91.090710906774177</v>
      </c>
      <c r="G56" s="6">
        <f>Ratios!G34</f>
        <v>89.502319199436741</v>
      </c>
      <c r="H56" s="6">
        <f>Ratios!H34</f>
        <v>94.877600493802944</v>
      </c>
      <c r="I56" s="6">
        <f>Ratios!I34</f>
        <v>0</v>
      </c>
      <c r="J56" s="6">
        <f>Ratios!J34</f>
        <v>0</v>
      </c>
      <c r="K56" s="146">
        <f>H56/E56-1</f>
        <v>8.407331136835472E-2</v>
      </c>
      <c r="L56" s="146">
        <f>G56/F56-1</f>
        <v>-1.7437471851142528E-2</v>
      </c>
      <c r="M56" s="72"/>
    </row>
    <row r="68" spans="2:13" x14ac:dyDescent="0.25">
      <c r="B68" s="46"/>
      <c r="C68" s="47" t="str">
        <f t="shared" ref="C68:F68" si="6">C3</f>
        <v>T1-22</v>
      </c>
      <c r="D68" s="47" t="str">
        <f t="shared" si="6"/>
        <v>T2-22</v>
      </c>
      <c r="E68" s="47" t="str">
        <f t="shared" si="6"/>
        <v>T3-22</v>
      </c>
      <c r="F68" s="47" t="str">
        <f t="shared" si="6"/>
        <v>T4-22</v>
      </c>
      <c r="G68" s="47" t="str">
        <f t="shared" ref="G68:J68" si="7">G3</f>
        <v>T1-23</v>
      </c>
      <c r="H68" s="47" t="str">
        <f t="shared" si="7"/>
        <v>T2-23</v>
      </c>
      <c r="I68" s="47" t="str">
        <f t="shared" si="7"/>
        <v>T3-23</v>
      </c>
      <c r="J68" s="47" t="str">
        <f t="shared" si="7"/>
        <v>T4-23</v>
      </c>
      <c r="K68" s="71"/>
      <c r="L68" s="71"/>
      <c r="M68" s="71"/>
    </row>
    <row r="69" spans="2:13" x14ac:dyDescent="0.25">
      <c r="B69" s="2" t="str">
        <f t="shared" ref="B69" si="8">B18</f>
        <v>Total Trafic Sortant</v>
      </c>
      <c r="C69" s="6">
        <f>'Trafic Voix'!C4</f>
        <v>1151687.2821560076</v>
      </c>
      <c r="D69" s="6">
        <f>'Trafic Voix'!D4</f>
        <v>1272702.1538905492</v>
      </c>
      <c r="E69" s="6">
        <f>'Trafic Voix'!E4</f>
        <v>1384522.4265708064</v>
      </c>
      <c r="F69" s="6">
        <f>'Trafic Voix'!F4</f>
        <v>1389673.3814189259</v>
      </c>
      <c r="G69" s="6">
        <f>'Trafic Voix'!G4</f>
        <v>1348987.7132486887</v>
      </c>
      <c r="H69" s="6">
        <f>'Trafic Voix'!H4</f>
        <v>1412615.9153441254</v>
      </c>
      <c r="I69" s="6">
        <f>'Trafic Voix'!I4</f>
        <v>0</v>
      </c>
      <c r="J69" s="6">
        <f>'Trafic Voix'!J4</f>
        <v>0</v>
      </c>
      <c r="K69" s="145">
        <f>H69/E69-1</f>
        <v>2.0291104162827533E-2</v>
      </c>
      <c r="L69" s="145">
        <f>G69/F69-1</f>
        <v>-2.9277144337826466E-2</v>
      </c>
      <c r="M69" s="72"/>
    </row>
    <row r="70" spans="2:13" x14ac:dyDescent="0.25">
      <c r="B70" s="7" t="str">
        <f t="shared" ref="B70" si="9">B5</f>
        <v>Revenu Sortant (Voix)</v>
      </c>
      <c r="C70" s="6">
        <f>'Revenus Voix'!C5</f>
        <v>27032.626049404163</v>
      </c>
      <c r="D70" s="6">
        <f>'Revenus Voix'!D5</f>
        <v>26756.839286423663</v>
      </c>
      <c r="E70" s="6">
        <f>'Revenus Voix'!E5</f>
        <v>27973.147383164305</v>
      </c>
      <c r="F70" s="6">
        <f>'Revenus Voix'!F5</f>
        <v>27905.6365369704</v>
      </c>
      <c r="G70" s="6">
        <f>'Revenus Voix'!G5</f>
        <v>26296.452422756462</v>
      </c>
      <c r="H70" s="6">
        <f>'Revenus Voix'!H5</f>
        <v>26937.819243020771</v>
      </c>
      <c r="I70" s="6">
        <f>'Revenus Voix'!I5</f>
        <v>0</v>
      </c>
      <c r="J70" s="6">
        <f>'Revenus Voix'!J5</f>
        <v>0</v>
      </c>
      <c r="K70" s="146">
        <f>H70/E70-1</f>
        <v>-3.7011499848838891E-2</v>
      </c>
      <c r="L70" s="146">
        <f>G70/F70-1</f>
        <v>-5.7665200078200418E-2</v>
      </c>
      <c r="M70" s="7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J25"/>
  <sheetViews>
    <sheetView workbookViewId="0">
      <pane xSplit="2" ySplit="3" topLeftCell="C4" activePane="bottomRight" state="frozen"/>
      <selection activeCell="K58" sqref="K58"/>
      <selection pane="topRight" activeCell="K58" sqref="K58"/>
      <selection pane="bottomLeft" activeCell="K58" sqref="K58"/>
      <selection pane="bottomRight" activeCell="B3" sqref="B3:H25"/>
    </sheetView>
  </sheetViews>
  <sheetFormatPr baseColWidth="10" defaultColWidth="11.42578125" defaultRowHeight="15" x14ac:dyDescent="0.25"/>
  <cols>
    <col min="1" max="1" width="7" style="2" customWidth="1"/>
    <col min="2" max="2" width="38" style="2" bestFit="1" customWidth="1"/>
    <col min="3" max="3" width="11.42578125" style="2" hidden="1" customWidth="1"/>
    <col min="4" max="8" width="11.42578125" style="2" customWidth="1"/>
    <col min="9" max="10" width="11.42578125" style="2" hidden="1" customWidth="1"/>
    <col min="11" max="16384" width="11.42578125" style="2"/>
  </cols>
  <sheetData>
    <row r="3" spans="2:10" x14ac:dyDescent="0.25">
      <c r="B3" s="48"/>
      <c r="C3" s="119" t="s">
        <v>132</v>
      </c>
      <c r="D3" s="119" t="s">
        <v>133</v>
      </c>
      <c r="E3" s="119" t="s">
        <v>129</v>
      </c>
      <c r="F3" s="119" t="s">
        <v>134</v>
      </c>
      <c r="G3" s="119" t="s">
        <v>135</v>
      </c>
      <c r="H3" s="119" t="s">
        <v>136</v>
      </c>
      <c r="I3" s="119" t="s">
        <v>137</v>
      </c>
      <c r="J3" s="119" t="s">
        <v>138</v>
      </c>
    </row>
    <row r="4" spans="2:10" x14ac:dyDescent="0.25">
      <c r="B4" s="2" t="s">
        <v>67</v>
      </c>
      <c r="C4" s="6">
        <f>'Population et Abonnés'!C12</f>
        <v>5558.6581681193729</v>
      </c>
      <c r="D4" s="6">
        <f>'Population et Abonnés'!D12</f>
        <v>5748.3180000000002</v>
      </c>
      <c r="E4" s="6">
        <f>'Population et Abonnés'!E12</f>
        <v>5714.7349999999997</v>
      </c>
      <c r="F4" s="6">
        <f>'Population et Abonnés'!F12</f>
        <v>5650.4220000000005</v>
      </c>
      <c r="G4" s="6">
        <f>'Population et Abonnés'!G12</f>
        <v>5608.0823024314905</v>
      </c>
      <c r="H4" s="6">
        <f>'Population et Abonnés'!H12</f>
        <v>5679.308</v>
      </c>
      <c r="I4" s="6">
        <f>'Population et Abonnés'!I12</f>
        <v>0</v>
      </c>
      <c r="J4" s="6">
        <f>'Population et Abonnés'!J12</f>
        <v>0</v>
      </c>
    </row>
    <row r="6" spans="2:10" x14ac:dyDescent="0.25">
      <c r="B6" s="49"/>
      <c r="C6" s="119" t="str">
        <f t="shared" ref="C6" si="0">C3</f>
        <v>T1-22</v>
      </c>
      <c r="D6" s="119" t="str">
        <f t="shared" ref="D6:J6" si="1">D3</f>
        <v>T2-22</v>
      </c>
      <c r="E6" s="119" t="str">
        <f t="shared" si="1"/>
        <v>T3-22</v>
      </c>
      <c r="F6" s="119" t="str">
        <f t="shared" si="1"/>
        <v>T4-22</v>
      </c>
      <c r="G6" s="119" t="str">
        <f t="shared" si="1"/>
        <v>T1-23</v>
      </c>
      <c r="H6" s="119" t="str">
        <f t="shared" si="1"/>
        <v>T2-23</v>
      </c>
      <c r="I6" s="119" t="str">
        <f t="shared" si="1"/>
        <v>T3-23</v>
      </c>
      <c r="J6" s="119" t="str">
        <f t="shared" si="1"/>
        <v>T4-23</v>
      </c>
    </row>
    <row r="7" spans="2:10" x14ac:dyDescent="0.25">
      <c r="B7" s="8" t="s">
        <v>4</v>
      </c>
      <c r="C7" s="9">
        <f t="shared" ref="C7" si="2">SUM(C8:C11)</f>
        <v>30936.237309284825</v>
      </c>
      <c r="D7" s="9">
        <f t="shared" ref="D7:J7" si="3">SUM(D8:D11)</f>
        <v>31310.963947049135</v>
      </c>
      <c r="E7" s="9">
        <f t="shared" si="3"/>
        <v>33506.54865851879</v>
      </c>
      <c r="F7" s="9">
        <f t="shared" si="3"/>
        <v>33664.209672777797</v>
      </c>
      <c r="G7" s="9">
        <f t="shared" si="3"/>
        <v>32139.463930269172</v>
      </c>
      <c r="H7" s="9">
        <f t="shared" si="3"/>
        <v>33229.24126418792</v>
      </c>
      <c r="I7" s="9">
        <f t="shared" si="3"/>
        <v>0</v>
      </c>
      <c r="J7" s="9">
        <f t="shared" si="3"/>
        <v>0</v>
      </c>
    </row>
    <row r="8" spans="2:10" x14ac:dyDescent="0.25">
      <c r="B8" s="50" t="s">
        <v>1</v>
      </c>
      <c r="C8" s="6">
        <f>'Revenus Voix'!C5</f>
        <v>27032.626049404163</v>
      </c>
      <c r="D8" s="6">
        <f>'Revenus Voix'!D5</f>
        <v>26756.839286423663</v>
      </c>
      <c r="E8" s="6">
        <f>'Revenus Voix'!E5</f>
        <v>27973.147383164305</v>
      </c>
      <c r="F8" s="6">
        <f>'Revenus Voix'!F5</f>
        <v>27905.6365369704</v>
      </c>
      <c r="G8" s="6">
        <f>'Revenus Voix'!G5</f>
        <v>26296.452422756462</v>
      </c>
      <c r="H8" s="6">
        <f>'Revenus Voix'!H5</f>
        <v>26937.819243020771</v>
      </c>
      <c r="I8" s="6">
        <f>'Revenus Voix'!I5</f>
        <v>0</v>
      </c>
      <c r="J8" s="6">
        <f>'Revenus Voix'!J5</f>
        <v>0</v>
      </c>
    </row>
    <row r="9" spans="2:10" x14ac:dyDescent="0.25">
      <c r="B9" s="50" t="s">
        <v>2</v>
      </c>
      <c r="C9" s="6">
        <f>'Revenus Voix'!C6</f>
        <v>1616.3819682000001</v>
      </c>
      <c r="D9" s="6">
        <f>'Revenus Voix'!D6</f>
        <v>2295.5075883999998</v>
      </c>
      <c r="E9" s="6">
        <f>'Revenus Voix'!E6</f>
        <v>3170.3683790107202</v>
      </c>
      <c r="F9" s="6">
        <f>'Revenus Voix'!F6</f>
        <v>3527.5265815000002</v>
      </c>
      <c r="G9" s="6">
        <f>'Revenus Voix'!G6</f>
        <v>3634.9601675999997</v>
      </c>
      <c r="H9" s="6">
        <f>'Revenus Voix'!H6</f>
        <v>3962.8033954000002</v>
      </c>
      <c r="I9" s="6">
        <f>'Revenus Voix'!I6</f>
        <v>0</v>
      </c>
      <c r="J9" s="6">
        <f>'Revenus Voix'!J6</f>
        <v>0</v>
      </c>
    </row>
    <row r="10" spans="2:10" x14ac:dyDescent="0.25">
      <c r="B10" s="50" t="s">
        <v>3</v>
      </c>
      <c r="C10" s="6">
        <f>'Revenus Voix'!C7</f>
        <v>2285.683325680659</v>
      </c>
      <c r="D10" s="6">
        <f>'Revenus Voix'!D7</f>
        <v>2257.215836225469</v>
      </c>
      <c r="E10" s="6">
        <f>'Revenus Voix'!E7</f>
        <v>2359.6937383437639</v>
      </c>
      <c r="F10" s="6">
        <f>'Revenus Voix'!F7</f>
        <v>2229.1693113073898</v>
      </c>
      <c r="G10" s="6">
        <f>'Revenus Voix'!G7</f>
        <v>2205.1851589127109</v>
      </c>
      <c r="H10" s="6">
        <f>'Revenus Voix'!H7</f>
        <v>2319.3227207671516</v>
      </c>
      <c r="I10" s="6">
        <f>'Revenus Voix'!I7</f>
        <v>0</v>
      </c>
      <c r="J10" s="6">
        <f>'Revenus Voix'!J7</f>
        <v>0</v>
      </c>
    </row>
    <row r="11" spans="2:10" x14ac:dyDescent="0.25">
      <c r="B11" s="50" t="s">
        <v>98</v>
      </c>
      <c r="C11" s="6">
        <f>'Revenus Voix'!C8</f>
        <v>1.545966</v>
      </c>
      <c r="D11" s="6">
        <f>'Revenus Voix'!D8</f>
        <v>1.4012359999999999</v>
      </c>
      <c r="E11" s="6">
        <f>'Revenus Voix'!E8</f>
        <v>3.3391580000000003</v>
      </c>
      <c r="F11" s="6">
        <f>'Revenus Voix'!F8</f>
        <v>1.877243</v>
      </c>
      <c r="G11" s="6">
        <f>'Revenus Voix'!G8</f>
        <v>2.8661809999999996</v>
      </c>
      <c r="H11" s="6">
        <f>'Revenus Voix'!H8</f>
        <v>9.2959050000000012</v>
      </c>
      <c r="I11" s="6">
        <f>'Revenus Voix'!I8</f>
        <v>0</v>
      </c>
      <c r="J11" s="6">
        <f>'Revenus Voix'!J8</f>
        <v>0</v>
      </c>
    </row>
    <row r="13" spans="2:10" x14ac:dyDescent="0.25">
      <c r="B13" s="48"/>
      <c r="C13" s="49" t="str">
        <f t="shared" ref="C13" si="4">C6</f>
        <v>T1-22</v>
      </c>
      <c r="D13" s="49" t="str">
        <f t="shared" ref="D13:J13" si="5">D6</f>
        <v>T2-22</v>
      </c>
      <c r="E13" s="49" t="str">
        <f t="shared" si="5"/>
        <v>T3-22</v>
      </c>
      <c r="F13" s="49" t="str">
        <f t="shared" si="5"/>
        <v>T4-22</v>
      </c>
      <c r="G13" s="49" t="str">
        <f t="shared" si="5"/>
        <v>T1-23</v>
      </c>
      <c r="H13" s="49" t="str">
        <f t="shared" si="5"/>
        <v>T2-23</v>
      </c>
      <c r="I13" s="49" t="str">
        <f t="shared" si="5"/>
        <v>T3-23</v>
      </c>
      <c r="J13" s="49" t="str">
        <f t="shared" si="5"/>
        <v>T4-23</v>
      </c>
    </row>
    <row r="14" spans="2:10" x14ac:dyDescent="0.25">
      <c r="B14" s="5" t="s">
        <v>68</v>
      </c>
      <c r="C14" s="4">
        <f t="shared" ref="C14" si="6">SUM(C15:C16)</f>
        <v>1196.7331483893408</v>
      </c>
      <c r="D14" s="4">
        <f t="shared" ref="D14:J14" si="7">SUM(D15:D16)</f>
        <v>1358.8651070238825</v>
      </c>
      <c r="E14" s="4">
        <f t="shared" si="7"/>
        <v>1513.4538738491797</v>
      </c>
      <c r="F14" s="4">
        <f t="shared" si="7"/>
        <v>1543.5330568355928</v>
      </c>
      <c r="G14" s="4">
        <f t="shared" si="7"/>
        <v>1511.8254367820221</v>
      </c>
      <c r="H14" s="4">
        <f t="shared" si="7"/>
        <v>1594.8973595641253</v>
      </c>
      <c r="I14" s="4">
        <f t="shared" si="7"/>
        <v>0</v>
      </c>
      <c r="J14" s="4">
        <f t="shared" si="7"/>
        <v>0</v>
      </c>
    </row>
    <row r="15" spans="2:10" x14ac:dyDescent="0.25">
      <c r="B15" s="50" t="s">
        <v>69</v>
      </c>
      <c r="C15" s="6">
        <f>'Trafic Voix'!C4/1000</f>
        <v>1151.6872821560075</v>
      </c>
      <c r="D15" s="6">
        <f>'Trafic Voix'!D4/1000</f>
        <v>1272.7021538905492</v>
      </c>
      <c r="E15" s="6">
        <f>'Trafic Voix'!E4/1000</f>
        <v>1384.5224265708064</v>
      </c>
      <c r="F15" s="6">
        <f>'Trafic Voix'!F4/1000</f>
        <v>1389.6733814189261</v>
      </c>
      <c r="G15" s="6">
        <f>'Trafic Voix'!G4/1000</f>
        <v>1348.9877132486888</v>
      </c>
      <c r="H15" s="6">
        <f>'Trafic Voix'!H4/1000</f>
        <v>1412.6159153441254</v>
      </c>
      <c r="I15" s="6">
        <f>'Trafic Voix'!I4/1000</f>
        <v>0</v>
      </c>
      <c r="J15" s="6">
        <f>'Trafic Voix'!J4/1000</f>
        <v>0</v>
      </c>
    </row>
    <row r="16" spans="2:10" x14ac:dyDescent="0.25">
      <c r="B16" s="50" t="s">
        <v>70</v>
      </c>
      <c r="C16" s="6">
        <f>'Trafic Voix'!C25/1000</f>
        <v>45.045866233333335</v>
      </c>
      <c r="D16" s="6">
        <f>'Trafic Voix'!D25/1000</f>
        <v>86.162953133333332</v>
      </c>
      <c r="E16" s="6">
        <f>'Trafic Voix'!E25/1000</f>
        <v>128.93144727837333</v>
      </c>
      <c r="F16" s="6">
        <f>'Trafic Voix'!F25/1000</f>
        <v>153.85967541666668</v>
      </c>
      <c r="G16" s="6">
        <f>'Trafic Voix'!G25/1000</f>
        <v>162.83772353333333</v>
      </c>
      <c r="H16" s="6">
        <f>'Trafic Voix'!H25/1000</f>
        <v>182.28144422</v>
      </c>
      <c r="I16" s="6">
        <f>'Trafic Voix'!I25/1000</f>
        <v>0</v>
      </c>
      <c r="J16" s="6">
        <f>'Trafic Voix'!J25/1000</f>
        <v>0</v>
      </c>
    </row>
    <row r="18" spans="2:10" x14ac:dyDescent="0.25">
      <c r="B18" s="48"/>
      <c r="C18" s="49" t="str">
        <f t="shared" ref="C18" si="8">C13</f>
        <v>T1-22</v>
      </c>
      <c r="D18" s="49" t="str">
        <f t="shared" ref="D18:J18" si="9">D13</f>
        <v>T2-22</v>
      </c>
      <c r="E18" s="49" t="str">
        <f t="shared" si="9"/>
        <v>T3-22</v>
      </c>
      <c r="F18" s="49" t="str">
        <f t="shared" si="9"/>
        <v>T4-22</v>
      </c>
      <c r="G18" s="49" t="str">
        <f t="shared" si="9"/>
        <v>T1-23</v>
      </c>
      <c r="H18" s="49" t="str">
        <f t="shared" si="9"/>
        <v>T2-23</v>
      </c>
      <c r="I18" s="49" t="str">
        <f t="shared" si="9"/>
        <v>T3-23</v>
      </c>
      <c r="J18" s="49" t="str">
        <f t="shared" si="9"/>
        <v>T4-23</v>
      </c>
    </row>
    <row r="19" spans="2:10" x14ac:dyDescent="0.25">
      <c r="B19" s="8" t="s">
        <v>71</v>
      </c>
      <c r="C19" s="11">
        <f t="shared" ref="C19" si="10">SUM(C20:C21)</f>
        <v>1360.8631664390241</v>
      </c>
      <c r="D19" s="11">
        <f t="shared" ref="D19:J19" si="11">SUM(D20:D21)</f>
        <v>1360.4533912195122</v>
      </c>
      <c r="E19" s="11">
        <f t="shared" si="11"/>
        <v>1386.1221815121951</v>
      </c>
      <c r="F19" s="11">
        <f t="shared" si="11"/>
        <v>1323.143098219512</v>
      </c>
      <c r="G19" s="11">
        <f t="shared" si="11"/>
        <v>1320.7396085853661</v>
      </c>
      <c r="H19" s="11">
        <f t="shared" si="11"/>
        <v>1421.6640913658537</v>
      </c>
      <c r="I19" s="11">
        <f t="shared" si="11"/>
        <v>0</v>
      </c>
      <c r="J19" s="11">
        <f t="shared" si="11"/>
        <v>0</v>
      </c>
    </row>
    <row r="20" spans="2:10" x14ac:dyDescent="0.25">
      <c r="B20" s="50" t="s">
        <v>72</v>
      </c>
      <c r="C20" s="6">
        <f>'Trafic SMS'!C4/1000</f>
        <v>1359.3172004390242</v>
      </c>
      <c r="D20" s="6">
        <f>'Trafic SMS'!D4/1000</f>
        <v>1359.0521552195123</v>
      </c>
      <c r="E20" s="6">
        <f>'Trafic SMS'!E4/1000</f>
        <v>1382.7830235121951</v>
      </c>
      <c r="F20" s="6">
        <f>'Trafic SMS'!F4/1000</f>
        <v>1321.2658552195121</v>
      </c>
      <c r="G20" s="6">
        <f>'Trafic SMS'!G4/1000</f>
        <v>1317.873427585366</v>
      </c>
      <c r="H20" s="6">
        <f>'Trafic SMS'!H4/1000</f>
        <v>1412.3681863658537</v>
      </c>
      <c r="I20" s="6">
        <f>'Trafic SMS'!I4/1000</f>
        <v>0</v>
      </c>
      <c r="J20" s="6">
        <f>'Trafic SMS'!J4/1000</f>
        <v>0</v>
      </c>
    </row>
    <row r="21" spans="2:10" x14ac:dyDescent="0.25">
      <c r="B21" s="50" t="s">
        <v>73</v>
      </c>
      <c r="C21" s="6">
        <f>'Trafic SMS'!C30/1000</f>
        <v>1.545966</v>
      </c>
      <c r="D21" s="6">
        <f>'Trafic SMS'!D30/1000</f>
        <v>1.4012359999999999</v>
      </c>
      <c r="E21" s="6">
        <f>'Trafic SMS'!E30/1000</f>
        <v>3.3391580000000003</v>
      </c>
      <c r="F21" s="6">
        <f>'Trafic SMS'!F30/1000</f>
        <v>1.877243</v>
      </c>
      <c r="G21" s="6">
        <f>'Trafic SMS'!G30/1000</f>
        <v>2.8661809999999996</v>
      </c>
      <c r="H21" s="6">
        <f>'Trafic SMS'!H30/1000</f>
        <v>9.2959050000000012</v>
      </c>
      <c r="I21" s="6">
        <f>'Trafic SMS'!I30/1000</f>
        <v>0</v>
      </c>
      <c r="J21" s="6">
        <f>'Trafic SMS'!J30/1000</f>
        <v>0</v>
      </c>
    </row>
    <row r="22" spans="2:10" x14ac:dyDescent="0.25">
      <c r="B22" s="7"/>
    </row>
    <row r="23" spans="2:10" x14ac:dyDescent="0.25">
      <c r="B23" s="48"/>
      <c r="C23" s="49" t="str">
        <f t="shared" ref="C23" si="12">C18</f>
        <v>T1-22</v>
      </c>
      <c r="D23" s="49" t="str">
        <f t="shared" ref="D23:J23" si="13">D18</f>
        <v>T2-22</v>
      </c>
      <c r="E23" s="49" t="str">
        <f t="shared" si="13"/>
        <v>T3-22</v>
      </c>
      <c r="F23" s="49" t="str">
        <f t="shared" si="13"/>
        <v>T4-22</v>
      </c>
      <c r="G23" s="49" t="str">
        <f t="shared" si="13"/>
        <v>T1-23</v>
      </c>
      <c r="H23" s="49" t="str">
        <f t="shared" si="13"/>
        <v>T2-23</v>
      </c>
      <c r="I23" s="49" t="str">
        <f t="shared" si="13"/>
        <v>T3-23</v>
      </c>
      <c r="J23" s="49" t="str">
        <f t="shared" si="13"/>
        <v>T4-23</v>
      </c>
    </row>
    <row r="24" spans="2:10" x14ac:dyDescent="0.25">
      <c r="B24" s="27" t="s">
        <v>65</v>
      </c>
      <c r="C24" s="120">
        <f>Ratios!C50</f>
        <v>23.472192901876916</v>
      </c>
      <c r="D24" s="120">
        <f>Ratios!D50</f>
        <v>21.023645795389076</v>
      </c>
      <c r="E24" s="120">
        <f>Ratios!E50</f>
        <v>20.204185101174826</v>
      </c>
      <c r="F24" s="120">
        <f>Ratios!F50</f>
        <v>20.08071602298185</v>
      </c>
      <c r="G24" s="120">
        <f>Ratios!G50</f>
        <v>19.493470670261512</v>
      </c>
      <c r="H24" s="120">
        <f>Ratios!H50</f>
        <v>19.069457557724373</v>
      </c>
      <c r="I24" s="120">
        <f>Ratios!I50</f>
        <v>0</v>
      </c>
      <c r="J24" s="120">
        <f>Ratios!J50</f>
        <v>0</v>
      </c>
    </row>
    <row r="25" spans="2:10" x14ac:dyDescent="0.25">
      <c r="B25" s="27" t="s">
        <v>66</v>
      </c>
      <c r="C25" s="120">
        <f>Ratios!C85</f>
        <v>1.6814937123891629</v>
      </c>
      <c r="D25" s="120">
        <f>Ratios!D85</f>
        <v>1.6608750646960175</v>
      </c>
      <c r="E25" s="120">
        <f>Ratios!E85</f>
        <v>1.7064815652352079</v>
      </c>
      <c r="F25" s="120">
        <f>Ratios!F85</f>
        <v>1.6871466877777148</v>
      </c>
      <c r="G25" s="120">
        <f>Ratios!G85</f>
        <v>1.6732905548851498</v>
      </c>
      <c r="H25" s="120">
        <f>Ratios!H85</f>
        <v>1.6421516309673976</v>
      </c>
      <c r="I25" s="120">
        <f>Ratios!I85</f>
        <v>0</v>
      </c>
      <c r="J25" s="120">
        <f>Ratios!J85</f>
        <v>0</v>
      </c>
    </row>
  </sheetData>
  <phoneticPr fontId="2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2:FO55"/>
  <sheetViews>
    <sheetView topLeftCell="C1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D8" sqref="D8:J8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3" width="19.42578125" style="2" customWidth="1"/>
    <col min="4" max="8" width="10.5703125" style="2" customWidth="1"/>
    <col min="9" max="9" width="13.140625" style="2" customWidth="1"/>
    <col min="10" max="10" width="17.28515625" style="2" customWidth="1"/>
    <col min="11" max="11" width="11.42578125" style="2"/>
    <col min="12" max="12" width="14.28515625" style="2" customWidth="1"/>
    <col min="13" max="15" width="16.42578125" style="2" customWidth="1"/>
    <col min="16" max="16384" width="11.42578125" style="2"/>
  </cols>
  <sheetData>
    <row r="2" spans="3:15" x14ac:dyDescent="0.25">
      <c r="C2" s="77"/>
    </row>
    <row r="3" spans="3:15" x14ac:dyDescent="0.25">
      <c r="C3" s="2" t="s">
        <v>91</v>
      </c>
      <c r="L3" s="2" t="s">
        <v>92</v>
      </c>
    </row>
    <row r="4" spans="3:15" x14ac:dyDescent="0.25">
      <c r="C4" s="29"/>
      <c r="D4" s="156" t="s">
        <v>124</v>
      </c>
      <c r="E4" s="156"/>
      <c r="F4" s="156" t="s">
        <v>125</v>
      </c>
      <c r="G4" s="156"/>
      <c r="H4" s="156" t="s">
        <v>126</v>
      </c>
      <c r="I4" s="156"/>
      <c r="J4" s="103" t="s">
        <v>93</v>
      </c>
      <c r="K4" s="30"/>
      <c r="L4" s="31"/>
      <c r="M4" s="32" t="s">
        <v>127</v>
      </c>
      <c r="N4" s="32" t="s">
        <v>78</v>
      </c>
      <c r="O4" s="32" t="s">
        <v>29</v>
      </c>
    </row>
    <row r="5" spans="3:15" x14ac:dyDescent="0.25">
      <c r="C5" s="30"/>
      <c r="D5" s="78" t="s">
        <v>133</v>
      </c>
      <c r="E5" s="33" t="s">
        <v>136</v>
      </c>
      <c r="F5" s="78" t="str">
        <f>D5</f>
        <v>T2-22</v>
      </c>
      <c r="G5" s="33" t="str">
        <f>E5</f>
        <v>T2-23</v>
      </c>
      <c r="H5" s="78" t="str">
        <f>D5</f>
        <v>T2-22</v>
      </c>
      <c r="I5" s="63" t="str">
        <f>E5</f>
        <v>T2-23</v>
      </c>
      <c r="J5" s="66" t="s">
        <v>141</v>
      </c>
      <c r="K5" s="30"/>
      <c r="L5" s="30"/>
      <c r="M5" s="34" t="str">
        <f>J5</f>
        <v>T2-23/T2-22</v>
      </c>
      <c r="N5" s="60" t="str">
        <f>J5</f>
        <v>T2-23/T2-22</v>
      </c>
      <c r="O5" s="34" t="str">
        <f>J5</f>
        <v>T2-23/T2-22</v>
      </c>
    </row>
    <row r="6" spans="3:15" x14ac:dyDescent="0.25">
      <c r="C6" s="30"/>
      <c r="D6" s="79"/>
      <c r="E6" s="35"/>
      <c r="F6" s="79"/>
      <c r="G6" s="35"/>
      <c r="H6" s="79"/>
      <c r="I6" s="35"/>
      <c r="J6" s="67"/>
      <c r="K6" s="30"/>
      <c r="L6" s="30"/>
      <c r="M6" s="36"/>
      <c r="N6" s="61"/>
      <c r="O6" s="36"/>
    </row>
    <row r="7" spans="3:15" x14ac:dyDescent="0.25">
      <c r="C7" s="30" t="s">
        <v>0</v>
      </c>
      <c r="D7" s="142">
        <f>'[2]Marché Par Opérateur TM'!$IP$137</f>
        <v>20.124235796097199</v>
      </c>
      <c r="E7" s="143">
        <f>'[2]Marché Par Opérateur TM'!$IU$137</f>
        <v>19.548847853082986</v>
      </c>
      <c r="F7" s="76">
        <f>'[2]Marché Par Opérateur TM'!$IP$83</f>
        <v>951350.40450721583</v>
      </c>
      <c r="G7" s="37">
        <f>'[2]Marché Par Opérateur TM'!$IU$83</f>
        <v>1022430.7571607921</v>
      </c>
      <c r="H7" s="76">
        <f>'[2]Marché Par Opérateur TM'!$IP$394</f>
        <v>1864.2184013621002</v>
      </c>
      <c r="I7" s="37">
        <f>'[2]Marché Par Opérateur TM'!$IU$394</f>
        <v>1923.2240923795518</v>
      </c>
      <c r="J7" s="68">
        <f xml:space="preserve"> N7/M7</f>
        <v>-2.6131702589985943</v>
      </c>
      <c r="K7" s="30"/>
      <c r="L7" s="30" t="s">
        <v>0</v>
      </c>
      <c r="M7" s="140">
        <f>E7/D7-1</f>
        <v>-2.859179095515274E-2</v>
      </c>
      <c r="N7" s="141">
        <f>G7/F7-1</f>
        <v>7.4715217775510157E-2</v>
      </c>
      <c r="O7" s="140">
        <f>I7/H7-1</f>
        <v>3.1651705065425251E-2</v>
      </c>
    </row>
    <row r="8" spans="3:15" x14ac:dyDescent="0.25">
      <c r="C8" s="30" t="s">
        <v>7</v>
      </c>
      <c r="D8" s="142">
        <f>'[2]Marché Par Opérateur TM'!$IP$138</f>
        <v>23.686317052932061</v>
      </c>
      <c r="E8" s="143">
        <f>'[2]Marché Par Opérateur TM'!$IU$138</f>
        <v>17.813276043949966</v>
      </c>
      <c r="F8" s="76">
        <f>'[2]Marché Par Opérateur TM'!$IP$84</f>
        <v>321351.74938333337</v>
      </c>
      <c r="G8" s="37">
        <f>'[2]Marché Par Opérateur TM'!$IU$84</f>
        <v>390185.15818333335</v>
      </c>
      <c r="H8" s="76">
        <f>'[2]Marché Par Opérateur TM'!$IP$395</f>
        <v>1109.4523678186922</v>
      </c>
      <c r="I8" s="37">
        <f>'[2]Marché Par Opérateur TM'!$IU$395</f>
        <v>1083.1425534184611</v>
      </c>
      <c r="J8" s="68">
        <f xml:space="preserve"> N8/M8</f>
        <v>-0.86387939173071571</v>
      </c>
      <c r="K8" s="30"/>
      <c r="L8" s="30" t="s">
        <v>7</v>
      </c>
      <c r="M8" s="140">
        <f>E8/D8-1</f>
        <v>-0.24795078930411807</v>
      </c>
      <c r="N8" s="141">
        <f>G8/F8-1</f>
        <v>0.21419957704319237</v>
      </c>
      <c r="O8" s="140">
        <f>I8/H8-1</f>
        <v>-2.371423520593241E-2</v>
      </c>
    </row>
    <row r="9" spans="3:15" hidden="1" x14ac:dyDescent="0.25">
      <c r="C9" s="30" t="s">
        <v>19</v>
      </c>
      <c r="D9" s="142">
        <f>'[2]Marché Par Opérateur TM'!HG139</f>
        <v>0</v>
      </c>
      <c r="E9" s="143">
        <f>'[2]Marché Par Opérateur TM'!HM139</f>
        <v>0</v>
      </c>
      <c r="F9" s="76">
        <f>'[2]Marché Par Opérateur TM'!HI139</f>
        <v>0</v>
      </c>
      <c r="G9" s="37">
        <f>'[2]Marché Par Opérateur TM'!HJ139</f>
        <v>0</v>
      </c>
      <c r="H9" s="76">
        <f>'[2]Marché Par Opérateur TM'!HJ139</f>
        <v>0</v>
      </c>
      <c r="I9" s="37">
        <f>'[2]Marché Par Opérateur TM'!HK139</f>
        <v>0</v>
      </c>
      <c r="J9" s="68" t="e">
        <f xml:space="preserve"> M9/L9</f>
        <v>#DIV/0!</v>
      </c>
      <c r="K9" s="30"/>
      <c r="L9" s="30" t="s">
        <v>19</v>
      </c>
      <c r="M9" s="38" t="e">
        <f>E9/D9-1</f>
        <v>#DIV/0!</v>
      </c>
      <c r="N9" s="69" t="e">
        <f>#REF!/#REF!-1</f>
        <v>#REF!</v>
      </c>
      <c r="O9" s="38" t="e">
        <f>#REF!/#REF!-1</f>
        <v>#REF!</v>
      </c>
    </row>
    <row r="10" spans="3:15" hidden="1" x14ac:dyDescent="0.25">
      <c r="C10" s="30" t="s">
        <v>9</v>
      </c>
      <c r="D10" s="142" t="e">
        <f>#REF!</f>
        <v>#REF!</v>
      </c>
      <c r="E10" s="143" t="e">
        <f>#REF!</f>
        <v>#REF!</v>
      </c>
      <c r="F10" s="76" t="e">
        <f>#REF!</f>
        <v>#REF!</v>
      </c>
      <c r="G10" s="37" t="e">
        <f>#REF!</f>
        <v>#REF!</v>
      </c>
      <c r="H10" s="76" t="e">
        <f>#REF!</f>
        <v>#REF!</v>
      </c>
      <c r="I10" s="62" t="e">
        <f>#REF!</f>
        <v>#REF!</v>
      </c>
      <c r="J10" s="68"/>
      <c r="K10" s="30"/>
      <c r="L10" s="30" t="s">
        <v>9</v>
      </c>
      <c r="M10" s="38"/>
      <c r="N10" s="69"/>
      <c r="O10" s="38"/>
    </row>
    <row r="11" spans="3:15" x14ac:dyDescent="0.25">
      <c r="C11" s="39" t="s">
        <v>58</v>
      </c>
      <c r="D11" s="144">
        <f>'[2]Marché Par Opérateur TM'!$IP$136</f>
        <v>21.023645795389076</v>
      </c>
      <c r="E11" s="144">
        <f>'[2]Marché Par Opérateur TM'!$IU$136</f>
        <v>19.069457557724373</v>
      </c>
      <c r="F11" s="40">
        <f>'[2]Marché Par Opérateur TM'!$IP$82</f>
        <v>1272702.1538905492</v>
      </c>
      <c r="G11" s="40">
        <f>'[2]Marché Par Opérateur TM'!$IU$82</f>
        <v>1412615.9153441256</v>
      </c>
      <c r="H11" s="40">
        <f>'[2]Vue Globale du Marché TM'!$IP$154</f>
        <v>1561.8791718046732</v>
      </c>
      <c r="I11" s="40">
        <f>'[2]Vue Globale du Marché TM'!$IU$154</f>
        <v>1602.5222781151242</v>
      </c>
      <c r="J11" s="144">
        <f>N11/M11</f>
        <v>-1.1827018858916361</v>
      </c>
      <c r="K11" s="30"/>
      <c r="L11" s="41" t="s">
        <v>58</v>
      </c>
      <c r="M11" s="55">
        <f>E11/D11-1</f>
        <v>-9.2951919789920345E-2</v>
      </c>
      <c r="N11" s="55">
        <f>G11/F11-1</f>
        <v>0.10993441083278688</v>
      </c>
      <c r="O11" s="55">
        <f>I11/H11-1</f>
        <v>2.6021927332246841E-2</v>
      </c>
    </row>
    <row r="12" spans="3:15" x14ac:dyDescent="0.25">
      <c r="C12" s="16"/>
      <c r="D12" s="28"/>
      <c r="E12" s="28"/>
      <c r="F12" s="28"/>
      <c r="G12" s="28"/>
      <c r="H12" s="28"/>
      <c r="I12" s="65"/>
      <c r="M12" s="1"/>
      <c r="N12" s="3"/>
    </row>
    <row r="13" spans="3:15" x14ac:dyDescent="0.25">
      <c r="I13" s="64"/>
      <c r="M13" s="56"/>
      <c r="N13" s="57"/>
      <c r="O13" s="51"/>
    </row>
    <row r="14" spans="3:15" x14ac:dyDescent="0.25">
      <c r="C14" s="16" t="s">
        <v>60</v>
      </c>
      <c r="I14" s="64"/>
      <c r="N14" s="57"/>
    </row>
    <row r="15" spans="3:15" x14ac:dyDescent="0.25">
      <c r="C15" s="2" t="str">
        <f>C7</f>
        <v>MTN</v>
      </c>
      <c r="D15" s="157">
        <f>E7/D7-1</f>
        <v>-2.859179095515274E-2</v>
      </c>
      <c r="E15" s="157"/>
      <c r="F15" s="157">
        <f>G7/F7-1</f>
        <v>7.4715217775510157E-2</v>
      </c>
      <c r="G15" s="157"/>
      <c r="H15" s="158">
        <f>I7/H7-1</f>
        <v>3.1651705065425251E-2</v>
      </c>
      <c r="I15" s="159"/>
    </row>
    <row r="16" spans="3:15" x14ac:dyDescent="0.25">
      <c r="C16" s="2" t="str">
        <f>C8</f>
        <v>Airtel</v>
      </c>
      <c r="D16" s="157">
        <f>E8/D8-1</f>
        <v>-0.24795078930411807</v>
      </c>
      <c r="E16" s="157"/>
      <c r="F16" s="157">
        <f>G8/F8-1</f>
        <v>0.21419957704319237</v>
      </c>
      <c r="G16" s="157"/>
      <c r="H16" s="158">
        <f>I8/H8-1</f>
        <v>-2.371423520593241E-2</v>
      </c>
      <c r="I16" s="159"/>
      <c r="M16" s="56"/>
      <c r="N16" s="56"/>
    </row>
    <row r="17" spans="3:171" x14ac:dyDescent="0.25">
      <c r="C17" s="16" t="s">
        <v>59</v>
      </c>
      <c r="D17" s="157">
        <f>E11/D11-1</f>
        <v>-9.2951919789920345E-2</v>
      </c>
      <c r="E17" s="157"/>
      <c r="F17" s="157">
        <f>G11/F11-1</f>
        <v>0.10993441083278688</v>
      </c>
      <c r="G17" s="157"/>
      <c r="H17" s="158">
        <f>I11/H11-1</f>
        <v>2.6021927332246841E-2</v>
      </c>
      <c r="I17" s="159"/>
    </row>
    <row r="20" spans="3:171" x14ac:dyDescent="0.25">
      <c r="C20" s="58" t="s">
        <v>94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</row>
    <row r="21" spans="3:171" x14ac:dyDescent="0.25">
      <c r="D21" s="108">
        <v>39814</v>
      </c>
      <c r="E21" s="108">
        <v>39845</v>
      </c>
      <c r="F21" s="108">
        <v>39873</v>
      </c>
      <c r="G21" s="108">
        <v>39904</v>
      </c>
      <c r="H21" s="108">
        <v>39934</v>
      </c>
      <c r="I21" s="108">
        <v>39965</v>
      </c>
      <c r="J21" s="108">
        <v>39995</v>
      </c>
      <c r="K21" s="108">
        <v>40026</v>
      </c>
      <c r="L21" s="108">
        <v>40057</v>
      </c>
      <c r="M21" s="108">
        <v>40087</v>
      </c>
      <c r="N21" s="108">
        <v>40118</v>
      </c>
      <c r="O21" s="108">
        <v>40148</v>
      </c>
      <c r="P21" s="108">
        <v>40179</v>
      </c>
      <c r="Q21" s="108">
        <v>40210</v>
      </c>
      <c r="R21" s="108">
        <v>40238</v>
      </c>
      <c r="S21" s="108">
        <v>40269</v>
      </c>
      <c r="T21" s="108">
        <v>40299</v>
      </c>
      <c r="U21" s="108">
        <v>40330</v>
      </c>
      <c r="V21" s="108">
        <v>40360</v>
      </c>
      <c r="W21" s="108">
        <v>40391</v>
      </c>
      <c r="X21" s="108">
        <v>40422</v>
      </c>
      <c r="Y21" s="108">
        <v>40452</v>
      </c>
      <c r="Z21" s="108">
        <v>40483</v>
      </c>
      <c r="AA21" s="108">
        <v>40513</v>
      </c>
      <c r="AB21" s="108">
        <v>40544</v>
      </c>
      <c r="AC21" s="108">
        <v>40575</v>
      </c>
      <c r="AD21" s="108">
        <v>40603</v>
      </c>
      <c r="AE21" s="108">
        <v>40634</v>
      </c>
      <c r="AF21" s="108">
        <v>40664</v>
      </c>
      <c r="AG21" s="108">
        <v>40695</v>
      </c>
      <c r="AH21" s="108">
        <v>40725</v>
      </c>
      <c r="AI21" s="108">
        <v>40756</v>
      </c>
      <c r="AJ21" s="108">
        <v>40787</v>
      </c>
      <c r="AK21" s="108">
        <v>40817</v>
      </c>
      <c r="AL21" s="108">
        <v>40848</v>
      </c>
      <c r="AM21" s="108">
        <v>40878</v>
      </c>
      <c r="AN21" s="108">
        <v>40909</v>
      </c>
      <c r="AO21" s="108">
        <v>40940</v>
      </c>
      <c r="AP21" s="108">
        <v>40969</v>
      </c>
      <c r="AQ21" s="108">
        <v>41000</v>
      </c>
      <c r="AR21" s="108">
        <v>41030</v>
      </c>
      <c r="AS21" s="108">
        <v>41061</v>
      </c>
      <c r="AT21" s="108">
        <v>41091</v>
      </c>
      <c r="AU21" s="108">
        <v>41122</v>
      </c>
      <c r="AV21" s="108">
        <v>41153</v>
      </c>
      <c r="AW21" s="108">
        <v>41183</v>
      </c>
      <c r="AX21" s="108">
        <v>41214</v>
      </c>
      <c r="AY21" s="108">
        <v>41244</v>
      </c>
      <c r="AZ21" s="108">
        <v>41275</v>
      </c>
      <c r="BA21" s="108">
        <v>41306</v>
      </c>
      <c r="BB21" s="108">
        <v>41334</v>
      </c>
      <c r="BC21" s="108">
        <v>41365</v>
      </c>
      <c r="BD21" s="108">
        <v>41395</v>
      </c>
      <c r="BE21" s="108">
        <v>41426</v>
      </c>
      <c r="BF21" s="108">
        <v>41456</v>
      </c>
      <c r="BG21" s="108">
        <v>41487</v>
      </c>
      <c r="BH21" s="108">
        <v>41518</v>
      </c>
      <c r="BI21" s="108">
        <v>41548</v>
      </c>
      <c r="BJ21" s="108">
        <v>41579</v>
      </c>
      <c r="BK21" s="108">
        <v>41609</v>
      </c>
      <c r="BL21" s="108">
        <v>41640</v>
      </c>
      <c r="BM21" s="108">
        <v>41671</v>
      </c>
      <c r="BN21" s="108">
        <v>41699</v>
      </c>
      <c r="BO21" s="108">
        <v>41730</v>
      </c>
      <c r="BP21" s="108">
        <v>41760</v>
      </c>
      <c r="BQ21" s="108">
        <v>41791</v>
      </c>
      <c r="BR21" s="108">
        <v>41821</v>
      </c>
      <c r="BS21" s="108">
        <v>41852</v>
      </c>
      <c r="BT21" s="108">
        <v>41883</v>
      </c>
      <c r="BU21" s="108">
        <v>41913</v>
      </c>
      <c r="BV21" s="108">
        <v>41944</v>
      </c>
      <c r="BW21" s="108">
        <v>41974</v>
      </c>
      <c r="BX21" s="108">
        <v>42005</v>
      </c>
      <c r="BY21" s="108">
        <v>42036</v>
      </c>
      <c r="BZ21" s="108">
        <v>42064</v>
      </c>
      <c r="CA21" s="108">
        <v>42095</v>
      </c>
      <c r="CB21" s="108">
        <v>42125</v>
      </c>
      <c r="CC21" s="108">
        <v>42156</v>
      </c>
      <c r="CD21" s="108">
        <v>42186</v>
      </c>
      <c r="CE21" s="108">
        <v>42217</v>
      </c>
      <c r="CF21" s="108">
        <v>42248</v>
      </c>
      <c r="CG21" s="108">
        <v>42278</v>
      </c>
      <c r="CH21" s="108">
        <v>42309</v>
      </c>
      <c r="CI21" s="108">
        <v>42339</v>
      </c>
      <c r="CJ21" s="108">
        <v>42370</v>
      </c>
      <c r="CK21" s="108">
        <v>42401</v>
      </c>
      <c r="CL21" s="108">
        <v>42430</v>
      </c>
      <c r="CM21" s="108">
        <v>42461</v>
      </c>
      <c r="CN21" s="108">
        <v>42491</v>
      </c>
      <c r="CO21" s="108">
        <v>42522</v>
      </c>
      <c r="CP21" s="108">
        <v>42552</v>
      </c>
      <c r="CQ21" s="108">
        <v>42583</v>
      </c>
      <c r="CR21" s="108">
        <v>42614</v>
      </c>
      <c r="CS21" s="108">
        <v>42644</v>
      </c>
      <c r="CT21" s="108">
        <v>42675</v>
      </c>
      <c r="CU21" s="108">
        <v>42705</v>
      </c>
      <c r="CV21" s="108">
        <v>42736</v>
      </c>
      <c r="CW21" s="108">
        <v>42767</v>
      </c>
      <c r="CX21" s="108">
        <v>42795</v>
      </c>
      <c r="CY21" s="108">
        <v>42826</v>
      </c>
      <c r="CZ21" s="108">
        <v>42856</v>
      </c>
      <c r="DA21" s="108">
        <v>42887</v>
      </c>
      <c r="DB21" s="108">
        <v>42917</v>
      </c>
      <c r="DC21" s="108">
        <v>42948</v>
      </c>
      <c r="DD21" s="108">
        <v>42979</v>
      </c>
      <c r="DE21" s="108">
        <v>43009</v>
      </c>
      <c r="DF21" s="108">
        <v>43040</v>
      </c>
      <c r="DG21" s="108">
        <v>43070</v>
      </c>
      <c r="DH21" s="108">
        <v>43101</v>
      </c>
      <c r="DI21" s="108">
        <v>43132</v>
      </c>
      <c r="DJ21" s="108">
        <v>43160</v>
      </c>
      <c r="DK21" s="108">
        <v>43191</v>
      </c>
      <c r="DL21" s="108">
        <v>43221</v>
      </c>
      <c r="DM21" s="108">
        <v>43252</v>
      </c>
      <c r="DN21" s="108">
        <v>43282</v>
      </c>
      <c r="DO21" s="108">
        <v>43313</v>
      </c>
      <c r="DP21" s="108">
        <v>43344</v>
      </c>
      <c r="DQ21" s="108">
        <v>43374</v>
      </c>
      <c r="DR21" s="108">
        <v>43405</v>
      </c>
      <c r="DS21" s="108">
        <v>43435</v>
      </c>
      <c r="DT21" s="108">
        <v>43466</v>
      </c>
      <c r="DU21" s="108">
        <v>43497</v>
      </c>
      <c r="DV21" s="108">
        <v>43525</v>
      </c>
      <c r="DW21" s="108">
        <v>43556</v>
      </c>
      <c r="DX21" s="108">
        <v>43586</v>
      </c>
      <c r="DY21" s="108">
        <v>43617</v>
      </c>
      <c r="DZ21" s="108">
        <v>43647</v>
      </c>
      <c r="EA21" s="108">
        <v>43678</v>
      </c>
      <c r="EB21" s="108">
        <v>43709</v>
      </c>
      <c r="EC21" s="108">
        <v>43739</v>
      </c>
      <c r="ED21" s="108">
        <v>43770</v>
      </c>
      <c r="EE21" s="108">
        <v>43800</v>
      </c>
      <c r="EF21" s="108">
        <v>43831</v>
      </c>
      <c r="EG21" s="108">
        <v>43862</v>
      </c>
      <c r="EH21" s="108">
        <v>43891</v>
      </c>
      <c r="EI21" s="108">
        <v>43922</v>
      </c>
      <c r="EJ21" s="108">
        <v>43952</v>
      </c>
      <c r="EK21" s="108">
        <v>43983</v>
      </c>
      <c r="EL21" s="108">
        <v>44013</v>
      </c>
      <c r="EM21" s="108">
        <v>44044</v>
      </c>
      <c r="EN21" s="108">
        <v>44075</v>
      </c>
      <c r="EO21" s="108">
        <v>44105</v>
      </c>
      <c r="EP21" s="108">
        <v>44136</v>
      </c>
      <c r="EQ21" s="108">
        <v>44166</v>
      </c>
      <c r="ER21" s="108">
        <v>44197</v>
      </c>
      <c r="ES21" s="108">
        <v>44228</v>
      </c>
      <c r="ET21" s="108">
        <v>44256</v>
      </c>
      <c r="EU21" s="108">
        <v>44287</v>
      </c>
      <c r="EV21" s="108">
        <v>44317</v>
      </c>
      <c r="EW21" s="108">
        <v>44348</v>
      </c>
      <c r="EX21" s="108">
        <v>44378</v>
      </c>
      <c r="EY21" s="108">
        <v>44409</v>
      </c>
      <c r="EZ21" s="108">
        <v>44440</v>
      </c>
      <c r="FA21" s="108">
        <v>44470</v>
      </c>
      <c r="FB21" s="108">
        <v>44501</v>
      </c>
      <c r="FC21" s="108">
        <v>44531</v>
      </c>
      <c r="FD21" s="108">
        <v>44562</v>
      </c>
      <c r="FE21" s="108">
        <v>44593</v>
      </c>
      <c r="FF21" s="108">
        <v>44621</v>
      </c>
      <c r="FG21" s="108">
        <v>44652</v>
      </c>
      <c r="FH21" s="108">
        <v>44682</v>
      </c>
      <c r="FI21" s="108">
        <v>44713</v>
      </c>
      <c r="FJ21" s="108">
        <v>44743</v>
      </c>
      <c r="FK21" s="108">
        <v>44774</v>
      </c>
      <c r="FL21" s="108">
        <v>44805</v>
      </c>
      <c r="FM21" s="108">
        <v>44835</v>
      </c>
      <c r="FN21" s="108">
        <v>44866</v>
      </c>
      <c r="FO21" s="108">
        <v>44896</v>
      </c>
    </row>
    <row r="22" spans="3:171" x14ac:dyDescent="0.25">
      <c r="C22" s="2" t="str">
        <f>C7</f>
        <v>MTN</v>
      </c>
      <c r="D22" s="107">
        <f>'[2]Marché Par Opérateur TM'!C83</f>
        <v>0</v>
      </c>
      <c r="E22" s="107">
        <f>'[2]Marché Par Opérateur TM'!D83</f>
        <v>0</v>
      </c>
      <c r="F22" s="107">
        <f>'[2]Marché Par Opérateur TM'!E83</f>
        <v>0</v>
      </c>
      <c r="G22" s="107">
        <f>'[2]Marché Par Opérateur TM'!F83</f>
        <v>0</v>
      </c>
      <c r="H22" s="107">
        <f>'[2]Marché Par Opérateur TM'!G83</f>
        <v>0</v>
      </c>
      <c r="I22" s="107">
        <f>'[2]Marché Par Opérateur TM'!H83</f>
        <v>0</v>
      </c>
      <c r="J22" s="107">
        <f>'[2]Marché Par Opérateur TM'!I83</f>
        <v>0</v>
      </c>
      <c r="K22" s="107">
        <f>'[2]Marché Par Opérateur TM'!J83</f>
        <v>0</v>
      </c>
      <c r="L22" s="107">
        <f>'[2]Marché Par Opérateur TM'!K83</f>
        <v>0</v>
      </c>
      <c r="M22" s="107">
        <f>'[2]Marché Par Opérateur TM'!L83</f>
        <v>0</v>
      </c>
      <c r="N22" s="107" t="e">
        <f>'[2]Marché Par Opérateur TM'!M83</f>
        <v>#REF!</v>
      </c>
      <c r="O22" s="107">
        <f>'[2]Marché Par Opérateur TM'!N83</f>
        <v>0</v>
      </c>
      <c r="P22" s="107">
        <f>'[2]Marché Par Opérateur TM'!O83</f>
        <v>0</v>
      </c>
      <c r="Q22" s="107">
        <f>'[2]Marché Par Opérateur TM'!P83</f>
        <v>0</v>
      </c>
      <c r="R22" s="107">
        <f>'[2]Marché Par Opérateur TM'!Q83</f>
        <v>0</v>
      </c>
      <c r="S22" s="107">
        <f>'[2]Marché Par Opérateur TM'!R83</f>
        <v>0</v>
      </c>
      <c r="T22" s="107">
        <f>'[2]Marché Par Opérateur TM'!S83</f>
        <v>0</v>
      </c>
      <c r="U22" s="107">
        <f>'[2]Marché Par Opérateur TM'!T83</f>
        <v>40276.97156390523</v>
      </c>
      <c r="V22" s="107">
        <f>'[2]Marché Par Opérateur TM'!U83</f>
        <v>42479.69472306245</v>
      </c>
      <c r="W22" s="107">
        <f>'[2]Marché Par Opérateur TM'!V83</f>
        <v>49434.605124387148</v>
      </c>
      <c r="X22" s="107">
        <f>'[2]Marché Par Opérateur TM'!W83</f>
        <v>55346.518343330186</v>
      </c>
      <c r="Y22" s="107">
        <f>'[2]Marché Par Opérateur TM'!X83</f>
        <v>64929.868889666024</v>
      </c>
      <c r="Z22" s="107">
        <f>'[2]Marché Par Opérateur TM'!Y83</f>
        <v>67139.428613333235</v>
      </c>
      <c r="AA22" s="107">
        <f>'[2]Marché Par Opérateur TM'!Z83</f>
        <v>76168.929824985084</v>
      </c>
      <c r="AB22" s="107">
        <f>'[2]Marché Par Opérateur TM'!AA83</f>
        <v>77143.542889999997</v>
      </c>
      <c r="AC22" s="107">
        <f>'[2]Marché Par Opérateur TM'!AB83</f>
        <v>76970.750390000001</v>
      </c>
      <c r="AD22" s="107">
        <f>'[2]Marché Par Opérateur TM'!AC83</f>
        <v>80759.881989999994</v>
      </c>
      <c r="AE22" s="107">
        <f>'[2]Marché Par Opérateur TM'!AD83</f>
        <v>80314.46812427952</v>
      </c>
      <c r="AF22" s="107">
        <f>'[2]Marché Par Opérateur TM'!AE83</f>
        <v>84032.260633286744</v>
      </c>
      <c r="AG22" s="107">
        <f>'[2]Marché Par Opérateur TM'!AF83</f>
        <v>79224.975042910941</v>
      </c>
      <c r="AH22" s="107">
        <f>'[2]Marché Par Opérateur TM'!AG83</f>
        <v>76321.345870000005</v>
      </c>
      <c r="AI22" s="107">
        <f>'[2]Marché Par Opérateur TM'!AH83</f>
        <v>82357.142824204027</v>
      </c>
      <c r="AJ22" s="107">
        <f>'[2]Marché Par Opérateur TM'!AI83</f>
        <v>85709.744252617747</v>
      </c>
      <c r="AK22" s="107">
        <f>'[2]Marché Par Opérateur TM'!AJ83</f>
        <v>80962.455268748774</v>
      </c>
      <c r="AL22" s="107">
        <f>'[2]Marché Par Opérateur TM'!AK83</f>
        <v>87618.981301618274</v>
      </c>
      <c r="AM22" s="107">
        <f>'[2]Marché Par Opérateur TM'!AL83</f>
        <v>100226.34094815348</v>
      </c>
      <c r="AN22" s="107">
        <f>'[2]Marché Par Opérateur TM'!AM83</f>
        <v>100466.78823718839</v>
      </c>
      <c r="AO22" s="107">
        <f>'[2]Marché Par Opérateur TM'!AN83</f>
        <v>101554.02438484396</v>
      </c>
      <c r="AP22" s="107">
        <f>'[2]Marché Par Opérateur TM'!AO83</f>
        <v>98673.150840933304</v>
      </c>
      <c r="AQ22" s="107">
        <f>'[2]Marché Par Opérateur TM'!AP83</f>
        <v>90417.074627936949</v>
      </c>
      <c r="AR22" s="107">
        <f>'[2]Marché Par Opérateur TM'!AQ83</f>
        <v>101206.03939763751</v>
      </c>
      <c r="AS22" s="107">
        <f>'[2]Marché Par Opérateur TM'!AR83</f>
        <v>101783.15143000222</v>
      </c>
      <c r="AT22" s="107">
        <f>'[2]Marché Par Opérateur TM'!AS83</f>
        <v>93676.628185908485</v>
      </c>
      <c r="AU22" s="107">
        <f>'[2]Marché Par Opérateur TM'!AT83</f>
        <v>94807.464653499235</v>
      </c>
      <c r="AV22" s="107">
        <f>'[2]Marché Par Opérateur TM'!AU83</f>
        <v>82144.685205052796</v>
      </c>
      <c r="AW22" s="107">
        <f>'[2]Marché Par Opérateur TM'!AV83</f>
        <v>80115.92009585441</v>
      </c>
      <c r="AX22" s="107">
        <f>'[2]Marché Par Opérateur TM'!AW83</f>
        <v>87899.961269589141</v>
      </c>
      <c r="AY22" s="107">
        <f>'[2]Marché Par Opérateur TM'!AX83</f>
        <v>101571.91904064815</v>
      </c>
      <c r="AZ22" s="107">
        <f>'[2]Marché Par Opérateur TM'!AY83</f>
        <v>105743.58480462019</v>
      </c>
      <c r="BA22" s="107">
        <f>'[2]Marché Par Opérateur TM'!AZ83</f>
        <v>98054.051318466561</v>
      </c>
      <c r="BB22" s="107">
        <f>'[2]Marché Par Opérateur TM'!BA83</f>
        <v>97747.194000000003</v>
      </c>
      <c r="BC22" s="107">
        <f>'[2]Marché Par Opérateur TM'!BB83</f>
        <v>91135.577000000005</v>
      </c>
      <c r="BD22" s="107">
        <f>'[2]Marché Par Opérateur TM'!BC83</f>
        <v>102052.79399999999</v>
      </c>
      <c r="BE22" s="107">
        <f>'[2]Marché Par Opérateur TM'!BD83</f>
        <v>93321.642477346744</v>
      </c>
      <c r="BF22" s="107">
        <f>'[2]Marché Par Opérateur TM'!BE83</f>
        <v>85261.521990347799</v>
      </c>
      <c r="BG22" s="107">
        <f>'[2]Marché Par Opérateur TM'!BF83</f>
        <v>99020.624575728434</v>
      </c>
      <c r="BH22" s="107">
        <f>'[2]Marché Par Opérateur TM'!BG83</f>
        <v>95447.382809916468</v>
      </c>
      <c r="BI22" s="107">
        <f>'[2]Marché Par Opérateur TM'!BH83</f>
        <v>98724.884056307841</v>
      </c>
      <c r="BJ22" s="107">
        <f>'[2]Marché Par Opérateur TM'!BI83</f>
        <v>101426.04889527404</v>
      </c>
      <c r="BK22" s="107">
        <f>'[2]Marché Par Opérateur TM'!BJ83</f>
        <v>119174.42884227756</v>
      </c>
      <c r="BL22" s="107">
        <f>'[2]Marché Par Opérateur TM'!BK83</f>
        <v>116341.55962813614</v>
      </c>
      <c r="BM22" s="107">
        <f>'[2]Marché Par Opérateur TM'!BL83</f>
        <v>107615.16118220052</v>
      </c>
      <c r="BN22" s="107">
        <f>'[2]Marché Par Opérateur TM'!BM83</f>
        <v>101108.07975082767</v>
      </c>
      <c r="BO22" s="107">
        <f>'[2]Marché Par Opérateur TM'!BN83</f>
        <v>94476.079866666652</v>
      </c>
      <c r="BP22" s="107">
        <f>'[2]Marché Par Opérateur TM'!BO83</f>
        <v>102459.8039003</v>
      </c>
      <c r="BQ22" s="107">
        <f>'[2]Marché Par Opérateur TM'!BP83</f>
        <v>96969.475330300003</v>
      </c>
      <c r="BR22" s="107">
        <f>'[2]Marché Par Opérateur TM'!BQ83</f>
        <v>87324.422783300004</v>
      </c>
      <c r="BS22" s="107">
        <f>'[2]Marché Par Opérateur TM'!BR83</f>
        <v>105772.2999537</v>
      </c>
      <c r="BT22" s="107">
        <f>'[2]Marché Par Opérateur TM'!BS83</f>
        <v>93799.903646700011</v>
      </c>
      <c r="BU22" s="107">
        <f>'[2]Marché Par Opérateur TM'!BT83</f>
        <v>103336.25918666666</v>
      </c>
      <c r="BV22" s="107">
        <f>'[2]Marché Par Opérateur TM'!BU83</f>
        <v>102228.33886666667</v>
      </c>
      <c r="BW22" s="107">
        <f>'[2]Marché Par Opérateur TM'!BV83</f>
        <v>112563.82281333333</v>
      </c>
      <c r="BX22" s="107">
        <f>'[2]Marché Par Opérateur TM'!BW83</f>
        <v>118478.978053</v>
      </c>
      <c r="BY22" s="107">
        <f>'[2]Marché Par Opérateur TM'!BX83</f>
        <v>113824.39975</v>
      </c>
      <c r="BZ22" s="107">
        <f>'[2]Marché Par Opérateur TM'!BY83</f>
        <v>110374.985507</v>
      </c>
      <c r="CA22" s="107">
        <f>'[2]Marché Par Opérateur TM'!BZ83</f>
        <v>102590.73568333316</v>
      </c>
      <c r="CB22" s="107">
        <f>'[2]Marché Par Opérateur TM'!CA83</f>
        <v>108044.627563</v>
      </c>
      <c r="CC22" s="107">
        <f>'[2]Marché Par Opérateur TM'!CB83</f>
        <v>111607.6009629967</v>
      </c>
      <c r="CD22" s="107">
        <f>'[2]Marché Par Opérateur TM'!CC83</f>
        <v>101149.3428</v>
      </c>
      <c r="CE22" s="107">
        <f>'[2]Marché Par Opérateur TM'!CD83</f>
        <v>112516.93595000006</v>
      </c>
      <c r="CF22" s="107">
        <f>'[2]Marché Par Opérateur TM'!CE83</f>
        <v>107874.62273333329</v>
      </c>
      <c r="CG22" s="107">
        <f>'[2]Marché Par Opérateur TM'!CF83</f>
        <v>106772.10400000001</v>
      </c>
      <c r="CH22" s="107">
        <f>'[2]Marché Par Opérateur TM'!CG83</f>
        <v>123120.39599999999</v>
      </c>
      <c r="CI22" s="107">
        <f>'[2]Marché Par Opérateur TM'!CH83</f>
        <v>156587.59154999992</v>
      </c>
      <c r="CJ22" s="107">
        <f>'[2]Marché Par Opérateur TM'!CI83</f>
        <v>162819.51359075995</v>
      </c>
      <c r="CK22" s="107">
        <f>'[2]Marché Par Opérateur TM'!CJ83</f>
        <v>165108.5191</v>
      </c>
      <c r="CL22" s="107">
        <f>'[2]Marché Par Opérateur TM'!CK83</f>
        <v>160257.86888333329</v>
      </c>
      <c r="CM22" s="107">
        <f>'[2]Marché Par Opérateur TM'!CL83</f>
        <v>198158.64999951431</v>
      </c>
      <c r="CN22" s="107">
        <f>'[2]Marché Par Opérateur TM'!CM83</f>
        <v>157669.06783333333</v>
      </c>
      <c r="CO22" s="107">
        <f>'[2]Marché Par Opérateur TM'!CN83</f>
        <v>146281.40244999997</v>
      </c>
      <c r="CP22" s="107">
        <f>'[2]Marché Par Opérateur TM'!CO83</f>
        <v>132182.75377009995</v>
      </c>
      <c r="CQ22" s="107">
        <f>'[2]Marché Par Opérateur TM'!CP83</f>
        <v>216046.8186330983</v>
      </c>
      <c r="CR22" s="107">
        <f>'[2]Marché Par Opérateur TM'!CQ83</f>
        <v>148254.37997849702</v>
      </c>
      <c r="CS22" s="107">
        <f>'[2]Marché Par Opérateur TM'!CR83</f>
        <v>155093.6770663941</v>
      </c>
      <c r="CT22" s="107">
        <f>'[2]Marché Par Opérateur TM'!CS83</f>
        <v>155549.45218743343</v>
      </c>
      <c r="CU22" s="107">
        <f>'[2]Marché Par Opérateur TM'!CT83</f>
        <v>167983.98613205191</v>
      </c>
      <c r="CV22" s="107">
        <f>'[2]Marché Par Opérateur TM'!CU83</f>
        <v>173151.94431469109</v>
      </c>
      <c r="CW22" s="107">
        <f>'[2]Marché Par Opérateur TM'!CV83</f>
        <v>170567.6822867025</v>
      </c>
      <c r="CX22" s="107">
        <f>'[2]Marché Par Opérateur TM'!CW83</f>
        <v>190505.48136130074</v>
      </c>
      <c r="CY22" s="107">
        <f>'[2]Marché Par Opérateur TM'!CX83</f>
        <v>164491.74694381555</v>
      </c>
      <c r="CZ22" s="107">
        <f>'[2]Marché Par Opérateur TM'!CY83</f>
        <v>181558.96867936853</v>
      </c>
      <c r="DA22" s="107">
        <f>'[2]Marché Par Opérateur TM'!CZ83</f>
        <v>174171.73757935857</v>
      </c>
      <c r="DB22" s="107">
        <f>'[2]Marché Par Opérateur TM'!DA83</f>
        <v>165264.4066919972</v>
      </c>
      <c r="DC22" s="107">
        <f>'[2]Marché Par Opérateur TM'!DB83</f>
        <v>163495.62616548216</v>
      </c>
      <c r="DD22" s="107">
        <f>'[2]Marché Par Opérateur TM'!DC83</f>
        <v>177711.30181810842</v>
      </c>
      <c r="DE22" s="107">
        <f>'[2]Marché Par Opérateur TM'!DD83</f>
        <v>181596.67485058153</v>
      </c>
      <c r="DF22" s="107">
        <f>'[2]Marché Par Opérateur TM'!DE83</f>
        <v>172359.85310499161</v>
      </c>
      <c r="DG22" s="107">
        <f>'[2]Marché Par Opérateur TM'!DF83</f>
        <v>207881.72141137975</v>
      </c>
      <c r="DH22" s="107">
        <f>'[2]Marché Par Opérateur TM'!DG83</f>
        <v>211944.81297790661</v>
      </c>
      <c r="DI22" s="107">
        <f>'[2]Marché Par Opérateur TM'!DH83</f>
        <v>194796.92772564042</v>
      </c>
      <c r="DJ22" s="107">
        <f>'[2]Marché Par Opérateur TM'!DI83</f>
        <v>215692.96793932788</v>
      </c>
      <c r="DK22" s="107">
        <f>'[2]Marché Par Opérateur TM'!DJ83</f>
        <v>204155.61684149705</v>
      </c>
      <c r="DL22" s="107">
        <f>'[2]Marché Par Opérateur TM'!DK83</f>
        <v>208997.64480074678</v>
      </c>
      <c r="DM22" s="107">
        <f>'[2]Marché Par Opérateur TM'!DL83</f>
        <v>179400.48264622409</v>
      </c>
      <c r="DN22" s="107">
        <f>'[2]Marché Par Opérateur TM'!DM83</f>
        <v>171261.91376022223</v>
      </c>
      <c r="DO22" s="107">
        <f>'[2]Marché Par Opérateur TM'!DN83</f>
        <v>185565.7142028794</v>
      </c>
      <c r="DP22" s="107">
        <f>'[2]Marché Par Opérateur TM'!DO83</f>
        <v>180661.37263535729</v>
      </c>
      <c r="DQ22" s="107">
        <f>'[2]Marché Par Opérateur TM'!DP83</f>
        <v>180663.14360235733</v>
      </c>
      <c r="DR22" s="107">
        <f>'[2]Marché Par Opérateur TM'!DQ83</f>
        <v>161806.9409742576</v>
      </c>
      <c r="DS22" s="107">
        <f>'[2]Marché Par Opérateur TM'!DR83</f>
        <v>195423.81412287653</v>
      </c>
      <c r="DT22" s="107">
        <f>'[2]Marché Par Opérateur TM'!DS83</f>
        <v>187437.16733589745</v>
      </c>
      <c r="DU22" s="107">
        <f>'[2]Marché Par Opérateur TM'!DT83</f>
        <v>173369.20850256408</v>
      </c>
      <c r="DV22" s="107">
        <f>'[2]Marché Par Opérateur TM'!DU83</f>
        <v>193327.44578333307</v>
      </c>
      <c r="DW22" s="107">
        <f>'[2]Marché Par Opérateur TM'!DV83</f>
        <v>182423.16131666623</v>
      </c>
      <c r="DX22" s="107">
        <f>'[2]Marché Par Opérateur TM'!DW83</f>
        <v>190827.01713780183</v>
      </c>
      <c r="DY22" s="107">
        <f>'[2]Marché Par Opérateur TM'!DX83</f>
        <v>194274.53399999975</v>
      </c>
      <c r="DZ22" s="107">
        <f>'[2]Marché Par Opérateur TM'!DY83</f>
        <v>211884.69219999961</v>
      </c>
      <c r="EA22" s="107">
        <f>'[2]Marché Par Opérateur TM'!DZ83</f>
        <v>211951.01568333298</v>
      </c>
      <c r="EB22" s="107">
        <f>'[2]Marché Par Opérateur TM'!EA83</f>
        <v>208909.58614999967</v>
      </c>
      <c r="EC22" s="107">
        <f>'[2]Marché Par Opérateur TM'!EB83</f>
        <v>201396.3230666662</v>
      </c>
      <c r="ED22" s="107">
        <f>'[2]Marché Par Opérateur TM'!EC83</f>
        <v>180675.48114999974</v>
      </c>
      <c r="EE22" s="107">
        <f>'[2]Marché Par Opérateur TM'!ED83</f>
        <v>214360.0111666664</v>
      </c>
      <c r="EF22" s="107">
        <f>'[2]Marché Par Opérateur TM'!EE83</f>
        <v>218013.44088333304</v>
      </c>
      <c r="EG22" s="107">
        <f>'[2]Marché Par Opérateur TM'!EF83</f>
        <v>206287.42416666655</v>
      </c>
      <c r="EH22" s="107">
        <f>'[2]Marché Par Opérateur TM'!EG83</f>
        <v>239317.58856666574</v>
      </c>
      <c r="EI22" s="107">
        <f>'[2]Marché Par Opérateur TM'!EH83</f>
        <v>202622.12866666648</v>
      </c>
      <c r="EJ22" s="107">
        <f>'[2]Marché Par Opérateur TM'!EI83</f>
        <v>220479.5720666663</v>
      </c>
      <c r="EK22" s="107">
        <f>'[2]Marché Par Opérateur TM'!EJ83</f>
        <v>234147.74168333251</v>
      </c>
      <c r="EL22" s="107">
        <f>'[2]Marché Par Opérateur TM'!EK83</f>
        <v>260123.90624999886</v>
      </c>
      <c r="EM22" s="107">
        <f>'[2]Marché Par Opérateur TM'!EL83</f>
        <v>272215.10036666616</v>
      </c>
      <c r="EN22" s="107">
        <f>'[2]Marché Par Opérateur TM'!EM83</f>
        <v>257074.96836666577</v>
      </c>
      <c r="EO22" s="107">
        <f>'[2]Marché Par Opérateur TM'!EN83</f>
        <v>257387.08986666583</v>
      </c>
      <c r="EP22" s="107">
        <f>'[2]Marché Par Opérateur TM'!EO83</f>
        <v>236659.38016666609</v>
      </c>
      <c r="EQ22" s="107">
        <f>'[2]Marché Par Opérateur TM'!EP83</f>
        <v>245245.62683333302</v>
      </c>
      <c r="ER22" s="107">
        <f>'[2]Marché Par Opérateur TM'!EQ83</f>
        <v>255527.7551833333</v>
      </c>
      <c r="ES22" s="107">
        <f>'[2]Marché Par Opérateur TM'!ER83</f>
        <v>251605.50261666669</v>
      </c>
      <c r="ET22" s="107">
        <f>'[2]Marché Par Opérateur TM'!ES83</f>
        <v>289527.81300000002</v>
      </c>
      <c r="EU22" s="107">
        <f>'[2]Marché Par Opérateur TM'!ET83</f>
        <v>272668.598</v>
      </c>
      <c r="EV22" s="107">
        <f>'[2]Marché Par Opérateur TM'!EU83</f>
        <v>283659.41800000001</v>
      </c>
      <c r="EW22" s="107">
        <f>'[2]Marché Par Opérateur TM'!EV83</f>
        <v>280981.37899999996</v>
      </c>
      <c r="EX22" s="107">
        <f>'[2]Marché Par Opérateur TM'!EW83</f>
        <v>302113.12400000001</v>
      </c>
      <c r="EY22" s="107">
        <f>'[2]Marché Par Opérateur TM'!EX83</f>
        <v>313124.58499999996</v>
      </c>
      <c r="EZ22" s="107">
        <f>'[2]Marché Par Opérateur TM'!EY83</f>
        <v>305882.13200000004</v>
      </c>
      <c r="FA22" s="107">
        <f>'[2]Marché Par Opérateur TM'!EZ83</f>
        <v>314233.33599999995</v>
      </c>
      <c r="FB22" s="107">
        <f>'[2]Marché Par Opérateur TM'!FA83</f>
        <v>295059.63699999999</v>
      </c>
      <c r="FC22" s="107">
        <f>'[2]Marché Par Opérateur TM'!FB83</f>
        <v>310112.04600000003</v>
      </c>
      <c r="FD22" s="107">
        <v>297190.48122323921</v>
      </c>
      <c r="FE22" s="107">
        <v>270805.9920794277</v>
      </c>
      <c r="FF22" s="107">
        <v>303329.13863667421</v>
      </c>
      <c r="FG22" s="107">
        <v>306067.1499481448</v>
      </c>
      <c r="FH22" s="107">
        <v>327050.67990322306</v>
      </c>
      <c r="FI22" s="107">
        <v>318232.57465584791</v>
      </c>
      <c r="FJ22" s="107">
        <v>329583.93059382204</v>
      </c>
      <c r="FK22" s="107">
        <v>354987.04669392988</v>
      </c>
      <c r="FL22" s="107">
        <v>341137.46303305449</v>
      </c>
      <c r="FM22" s="107">
        <v>347490.33200000005</v>
      </c>
      <c r="FN22" s="107">
        <v>325510.02135780995</v>
      </c>
      <c r="FO22" s="107">
        <v>356658.77977778274</v>
      </c>
    </row>
    <row r="23" spans="3:171" x14ac:dyDescent="0.25">
      <c r="C23" s="2" t="str">
        <f>C8</f>
        <v>Airtel</v>
      </c>
      <c r="D23" s="107">
        <f>'[2]Marché Par Opérateur TM'!C84</f>
        <v>0</v>
      </c>
      <c r="E23" s="107">
        <f>'[2]Marché Par Opérateur TM'!D84</f>
        <v>0</v>
      </c>
      <c r="F23" s="107">
        <f>'[2]Marché Par Opérateur TM'!E84</f>
        <v>0</v>
      </c>
      <c r="G23" s="107">
        <f>'[2]Marché Par Opérateur TM'!F84</f>
        <v>0</v>
      </c>
      <c r="H23" s="107">
        <f>'[2]Marché Par Opérateur TM'!G84</f>
        <v>0</v>
      </c>
      <c r="I23" s="107">
        <f>'[2]Marché Par Opérateur TM'!H84</f>
        <v>0</v>
      </c>
      <c r="J23" s="107">
        <f>'[2]Marché Par Opérateur TM'!I84</f>
        <v>0</v>
      </c>
      <c r="K23" s="107">
        <f>'[2]Marché Par Opérateur TM'!J84</f>
        <v>0</v>
      </c>
      <c r="L23" s="107">
        <f>'[2]Marché Par Opérateur TM'!K84</f>
        <v>0</v>
      </c>
      <c r="M23" s="107">
        <f>'[2]Marché Par Opérateur TM'!L84</f>
        <v>0</v>
      </c>
      <c r="N23" s="107">
        <f>'[2]Marché Par Opérateur TM'!M84</f>
        <v>0</v>
      </c>
      <c r="O23" s="107">
        <f>'[2]Marché Par Opérateur TM'!N84</f>
        <v>0</v>
      </c>
      <c r="P23" s="107">
        <f>'[2]Marché Par Opérateur TM'!O84</f>
        <v>0</v>
      </c>
      <c r="Q23" s="107">
        <f>'[2]Marché Par Opérateur TM'!P84</f>
        <v>0</v>
      </c>
      <c r="R23" s="107">
        <f>'[2]Marché Par Opérateur TM'!Q84</f>
        <v>0</v>
      </c>
      <c r="S23" s="107">
        <f>'[2]Marché Par Opérateur TM'!R84</f>
        <v>0</v>
      </c>
      <c r="T23" s="107">
        <f>'[2]Marché Par Opérateur TM'!S84</f>
        <v>43987.472999999998</v>
      </c>
      <c r="U23" s="107">
        <f>'[2]Marché Par Opérateur TM'!T84</f>
        <v>41440.800999999999</v>
      </c>
      <c r="V23" s="107">
        <f>'[2]Marché Par Opérateur TM'!U84</f>
        <v>41511.672999999995</v>
      </c>
      <c r="W23" s="107">
        <f>'[2]Marché Par Opérateur TM'!V84</f>
        <v>38189.614999999998</v>
      </c>
      <c r="X23" s="107">
        <f>'[2]Marché Par Opérateur TM'!W84</f>
        <v>43804.862999999998</v>
      </c>
      <c r="Y23" s="107">
        <f>'[2]Marché Par Opérateur TM'!X84</f>
        <v>42049.136999999995</v>
      </c>
      <c r="Z23" s="107">
        <f>'[2]Marché Par Opérateur TM'!Y84</f>
        <v>34008.817000000003</v>
      </c>
      <c r="AA23" s="107">
        <f>'[2]Marché Par Opérateur TM'!Z84</f>
        <v>44462.844000000005</v>
      </c>
      <c r="AB23" s="107">
        <f>'[2]Marché Par Opérateur TM'!AA84</f>
        <v>42128.493000000002</v>
      </c>
      <c r="AC23" s="107">
        <f>'[2]Marché Par Opérateur TM'!AB84</f>
        <v>41162.513999999996</v>
      </c>
      <c r="AD23" s="107">
        <f>'[2]Marché Par Opérateur TM'!AC84</f>
        <v>37023.657999999996</v>
      </c>
      <c r="AE23" s="107">
        <f>'[2]Marché Par Opérateur TM'!AD84</f>
        <v>39961.947</v>
      </c>
      <c r="AF23" s="107">
        <f>'[2]Marché Par Opérateur TM'!AE84</f>
        <v>36300.315999999999</v>
      </c>
      <c r="AG23" s="107">
        <f>'[2]Marché Par Opérateur TM'!AF84</f>
        <v>40561.843000000001</v>
      </c>
      <c r="AH23" s="107">
        <f>'[2]Marché Par Opérateur TM'!AG84</f>
        <v>40886.201000000001</v>
      </c>
      <c r="AI23" s="107">
        <f>'[2]Marché Par Opérateur TM'!AH84</f>
        <v>39623.279999999999</v>
      </c>
      <c r="AJ23" s="107">
        <f>'[2]Marché Par Opérateur TM'!AI84</f>
        <v>38293.688999999998</v>
      </c>
      <c r="AK23" s="107">
        <f>'[2]Marché Par Opérateur TM'!AJ84</f>
        <v>36269.86</v>
      </c>
      <c r="AL23" s="107">
        <f>'[2]Marché Par Opérateur TM'!AK84</f>
        <v>39776.82</v>
      </c>
      <c r="AM23" s="107">
        <f>'[2]Marché Par Opérateur TM'!AL84</f>
        <v>56557.061999999998</v>
      </c>
      <c r="AN23" s="107">
        <f>'[2]Marché Par Opérateur TM'!AM84</f>
        <v>60126.915999999997</v>
      </c>
      <c r="AO23" s="107">
        <f>'[2]Marché Par Opérateur TM'!AN84</f>
        <v>62819.527416666671</v>
      </c>
      <c r="AP23" s="107">
        <f>'[2]Marché Par Opérateur TM'!AO84</f>
        <v>59935.190999999992</v>
      </c>
      <c r="AQ23" s="107">
        <f>'[2]Marché Par Opérateur TM'!AP84</f>
        <v>62734.856533300001</v>
      </c>
      <c r="AR23" s="107">
        <f>'[2]Marché Par Opérateur TM'!AQ84</f>
        <v>60873.597000000002</v>
      </c>
      <c r="AS23" s="107">
        <f>'[2]Marché Par Opérateur TM'!AR84</f>
        <v>57221.222750000001</v>
      </c>
      <c r="AT23" s="107">
        <f>'[2]Marché Par Opérateur TM'!AS84</f>
        <v>66054.718000000008</v>
      </c>
      <c r="AU23" s="107">
        <f>'[2]Marché Par Opérateur TM'!AT84</f>
        <v>61905.273000000001</v>
      </c>
      <c r="AV23" s="107">
        <f>'[2]Marché Par Opérateur TM'!AU84</f>
        <v>65354.826000000001</v>
      </c>
      <c r="AW23" s="107">
        <f>'[2]Marché Par Opérateur TM'!AV84</f>
        <v>68524.09599999999</v>
      </c>
      <c r="AX23" s="107">
        <f>'[2]Marché Par Opérateur TM'!AW84</f>
        <v>71897.176999999996</v>
      </c>
      <c r="AY23" s="107">
        <f>'[2]Marché Par Opérateur TM'!AX84</f>
        <v>78139.092750000011</v>
      </c>
      <c r="AZ23" s="107">
        <f>'[2]Marché Par Opérateur TM'!AY84</f>
        <v>67146.527000000002</v>
      </c>
      <c r="BA23" s="107">
        <f>'[2]Marché Par Opérateur TM'!AZ84</f>
        <v>73270.428</v>
      </c>
      <c r="BB23" s="107">
        <f>'[2]Marché Par Opérateur TM'!BA84</f>
        <v>70904.197316666658</v>
      </c>
      <c r="BC23" s="107">
        <f>'[2]Marché Par Opérateur TM'!BB84</f>
        <v>75538.994550000003</v>
      </c>
      <c r="BD23" s="107">
        <f>'[2]Marché Par Opérateur TM'!BC84</f>
        <v>77643.819000000003</v>
      </c>
      <c r="BE23" s="107">
        <f>'[2]Marché Par Opérateur TM'!BD84</f>
        <v>71920.774999999994</v>
      </c>
      <c r="BF23" s="107">
        <f>'[2]Marché Par Opérateur TM'!BE84</f>
        <v>78634.900383333341</v>
      </c>
      <c r="BG23" s="107">
        <f>'[2]Marché Par Opérateur TM'!BF84</f>
        <v>74235.933566666659</v>
      </c>
      <c r="BH23" s="107">
        <f>'[2]Marché Par Opérateur TM'!BG84</f>
        <v>78041.622999999992</v>
      </c>
      <c r="BI23" s="107">
        <f>'[2]Marché Par Opérateur TM'!BH84</f>
        <v>75507.203999999998</v>
      </c>
      <c r="BJ23" s="107">
        <f>'[2]Marché Par Opérateur TM'!BI84</f>
        <v>73610.342000000004</v>
      </c>
      <c r="BK23" s="107">
        <f>'[2]Marché Par Opérateur TM'!BJ84</f>
        <v>80702.437749999997</v>
      </c>
      <c r="BL23" s="107">
        <f>'[2]Marché Par Opérateur TM'!BK84</f>
        <v>72656.435366666672</v>
      </c>
      <c r="BM23" s="107">
        <f>'[2]Marché Par Opérateur TM'!BL84</f>
        <v>76540.649916666618</v>
      </c>
      <c r="BN23" s="107">
        <f>'[2]Marché Par Opérateur TM'!BM84</f>
        <v>77206.32363466057</v>
      </c>
      <c r="BO23" s="107">
        <f>'[2]Marché Par Opérateur TM'!BN84</f>
        <v>85613.598554146389</v>
      </c>
      <c r="BP23" s="107">
        <f>'[2]Marché Par Opérateur TM'!BO84</f>
        <v>74446.680254607185</v>
      </c>
      <c r="BQ23" s="107">
        <f>'[2]Marché Par Opérateur TM'!BP84</f>
        <v>67469.357114753147</v>
      </c>
      <c r="BR23" s="107">
        <f>'[2]Marché Par Opérateur TM'!BQ84</f>
        <v>71670.428379080986</v>
      </c>
      <c r="BS23" s="107">
        <f>'[2]Marché Par Opérateur TM'!BR84</f>
        <v>66687.370004245036</v>
      </c>
      <c r="BT23" s="107">
        <f>'[2]Marché Par Opérateur TM'!BS84</f>
        <v>66953.921000000002</v>
      </c>
      <c r="BU23" s="107">
        <f>'[2]Marché Par Opérateur TM'!BT84</f>
        <v>60469.305</v>
      </c>
      <c r="BV23" s="107">
        <f>'[2]Marché Par Opérateur TM'!BU84</f>
        <v>62783.310000000005</v>
      </c>
      <c r="BW23" s="107">
        <f>'[2]Marché Par Opérateur TM'!BV84</f>
        <v>68689.581000000006</v>
      </c>
      <c r="BX23" s="107">
        <f>'[2]Marché Par Opérateur TM'!BW84</f>
        <v>62679.118999999999</v>
      </c>
      <c r="BY23" s="107">
        <f>'[2]Marché Par Opérateur TM'!BX84</f>
        <v>62997.217000000004</v>
      </c>
      <c r="BZ23" s="107">
        <f>'[2]Marché Par Opérateur TM'!BY84</f>
        <v>59048.374583333338</v>
      </c>
      <c r="CA23" s="107">
        <f>'[2]Marché Par Opérateur TM'!BZ84</f>
        <v>64778.751750000003</v>
      </c>
      <c r="CB23" s="107">
        <f>'[2]Marché Par Opérateur TM'!CA84</f>
        <v>59196.78318333334</v>
      </c>
      <c r="CC23" s="107">
        <f>'[2]Marché Par Opérateur TM'!CB84</f>
        <v>65949.854999999996</v>
      </c>
      <c r="CD23" s="107">
        <f>'[2]Marché Par Opérateur TM'!CC84</f>
        <v>69535.322</v>
      </c>
      <c r="CE23" s="107">
        <f>'[2]Marché Par Opérateur TM'!CD84</f>
        <v>62031.7117</v>
      </c>
      <c r="CF23" s="107">
        <f>'[2]Marché Par Opérateur TM'!CE84</f>
        <v>57063.460516666666</v>
      </c>
      <c r="CG23" s="107">
        <f>'[2]Marché Par Opérateur TM'!CF84</f>
        <v>54226.460683333338</v>
      </c>
      <c r="CH23" s="107">
        <f>'[2]Marché Par Opérateur TM'!CG84</f>
        <v>57825.157866666661</v>
      </c>
      <c r="CI23" s="107">
        <f>'[2]Marché Par Opérateur TM'!CH84</f>
        <v>66945.66917766667</v>
      </c>
      <c r="CJ23" s="107">
        <f>'[2]Marché Par Opérateur TM'!CI84</f>
        <v>64027.059980336671</v>
      </c>
      <c r="CK23" s="107">
        <f>'[2]Marché Par Opérateur TM'!CJ84</f>
        <v>110492.9516</v>
      </c>
      <c r="CL23" s="107">
        <f>'[2]Marché Par Opérateur TM'!CK84</f>
        <v>103856.92013333333</v>
      </c>
      <c r="CM23" s="107">
        <f>'[2]Marché Par Opérateur TM'!CL84</f>
        <v>100699.63265</v>
      </c>
      <c r="CN23" s="107">
        <f>'[2]Marché Par Opérateur TM'!CM84</f>
        <v>91420.094916666669</v>
      </c>
      <c r="CO23" s="107">
        <f>'[2]Marché Par Opérateur TM'!CN84</f>
        <v>78861.698716666666</v>
      </c>
      <c r="CP23" s="107">
        <f>'[2]Marché Par Opérateur TM'!CO84</f>
        <v>86965.688680277774</v>
      </c>
      <c r="CQ23" s="107">
        <f>'[2]Marché Par Opérateur TM'!CP84</f>
        <v>84860.571966666699</v>
      </c>
      <c r="CR23" s="107">
        <f>'[2]Marché Par Opérateur TM'!CQ84</f>
        <v>89430.643650000013</v>
      </c>
      <c r="CS23" s="107">
        <f>'[2]Marché Par Opérateur TM'!CR84</f>
        <v>99602.547864285705</v>
      </c>
      <c r="CT23" s="107">
        <f>'[2]Marché Par Opérateur TM'!CS84</f>
        <v>97371.135392176875</v>
      </c>
      <c r="CU23" s="107">
        <f>'[2]Marché Par Opérateur TM'!CT84</f>
        <v>115909.08520902561</v>
      </c>
      <c r="CV23" s="107">
        <f>'[2]Marché Par Opérateur TM'!CU84</f>
        <v>110311.14199999999</v>
      </c>
      <c r="CW23" s="107">
        <f>'[2]Marché Par Opérateur TM'!CV84</f>
        <v>118032.70480000001</v>
      </c>
      <c r="CX23" s="107">
        <f>'[2]Marché Par Opérateur TM'!CW84</f>
        <v>93134.781799999997</v>
      </c>
      <c r="CY23" s="107">
        <f>'[2]Marché Par Opérateur TM'!CX84</f>
        <v>87000.501633333348</v>
      </c>
      <c r="CZ23" s="107">
        <f>'[2]Marché Par Opérateur TM'!CY84</f>
        <v>79001.366366666669</v>
      </c>
      <c r="DA23" s="107">
        <f>'[2]Marché Par Opérateur TM'!CZ84</f>
        <v>75899.406166666668</v>
      </c>
      <c r="DB23" s="107">
        <f>'[2]Marché Par Opérateur TM'!DA84</f>
        <v>79403.126999999993</v>
      </c>
      <c r="DC23" s="107">
        <f>'[2]Marché Par Opérateur TM'!DB84</f>
        <v>89965.59583333334</v>
      </c>
      <c r="DD23" s="107">
        <f>'[2]Marché Par Opérateur TM'!DC84</f>
        <v>103523.83508333332</v>
      </c>
      <c r="DE23" s="107">
        <f>'[2]Marché Par Opérateur TM'!DD84</f>
        <v>113055.45</v>
      </c>
      <c r="DF23" s="107">
        <f>'[2]Marché Par Opérateur TM'!DE84</f>
        <v>113823.9</v>
      </c>
      <c r="DG23" s="107">
        <f>'[2]Marché Par Opérateur TM'!DF84</f>
        <v>118514.25999999998</v>
      </c>
      <c r="DH23" s="107">
        <f>'[2]Marché Par Opérateur TM'!DG84</f>
        <v>117212.7935</v>
      </c>
      <c r="DI23" s="107">
        <f>'[2]Marché Par Opérateur TM'!DH84</f>
        <v>115115.15355000002</v>
      </c>
      <c r="DJ23" s="107">
        <f>'[2]Marché Par Opérateur TM'!DI84</f>
        <v>100955.02324999998</v>
      </c>
      <c r="DK23" s="107">
        <f>'[2]Marché Par Opérateur TM'!DJ84</f>
        <v>104432.80250000001</v>
      </c>
      <c r="DL23" s="107">
        <f>'[2]Marché Par Opérateur TM'!DK84</f>
        <v>93876.855033333326</v>
      </c>
      <c r="DM23" s="107">
        <f>'[2]Marché Par Opérateur TM'!DL84</f>
        <v>86791.155700000003</v>
      </c>
      <c r="DN23" s="107">
        <f>'[2]Marché Par Opérateur TM'!DM84</f>
        <v>100635.06685</v>
      </c>
      <c r="DO23" s="107">
        <f>'[2]Marché Par Opérateur TM'!DN84</f>
        <v>101404.86840000001</v>
      </c>
      <c r="DP23" s="107">
        <f>'[2]Marché Par Opérateur TM'!DO84</f>
        <v>112818.82521666665</v>
      </c>
      <c r="DQ23" s="107">
        <f>'[2]Marché Par Opérateur TM'!DP84</f>
        <v>115343.98753333333</v>
      </c>
      <c r="DR23" s="107">
        <f>'[2]Marché Par Opérateur TM'!DQ84</f>
        <v>126880.70638333334</v>
      </c>
      <c r="DS23" s="107">
        <f>'[2]Marché Par Opérateur TM'!DR84</f>
        <v>123551.16738333335</v>
      </c>
      <c r="DT23" s="107">
        <f>'[2]Marché Par Opérateur TM'!DS84</f>
        <v>126408.14383333334</v>
      </c>
      <c r="DU23" s="107">
        <f>'[2]Marché Par Opérateur TM'!DT84</f>
        <v>127375.50923333333</v>
      </c>
      <c r="DV23" s="107">
        <f>'[2]Marché Par Opérateur TM'!DU84</f>
        <v>119824.81868333333</v>
      </c>
      <c r="DW23" s="107">
        <f>'[2]Marché Par Opérateur TM'!DV84</f>
        <v>125143.5784</v>
      </c>
      <c r="DX23" s="107">
        <f>'[2]Marché Par Opérateur TM'!DW84</f>
        <v>120168.32413333334</v>
      </c>
      <c r="DY23" s="107">
        <f>'[2]Marché Par Opérateur TM'!DX84</f>
        <v>112013.87901666667</v>
      </c>
      <c r="DZ23" s="107">
        <f>'[2]Marché Par Opérateur TM'!DY84</f>
        <v>125211.86745000001</v>
      </c>
      <c r="EA23" s="107">
        <f>'[2]Marché Par Opérateur TM'!DZ84</f>
        <v>119792.46174999999</v>
      </c>
      <c r="EB23" s="107">
        <f>'[2]Marché Par Opérateur TM'!EA84</f>
        <v>123892.32883333333</v>
      </c>
      <c r="EC23" s="107">
        <f>'[2]Marché Par Opérateur TM'!EB84</f>
        <v>103897.33188333332</v>
      </c>
      <c r="ED23" s="107">
        <f>'[2]Marché Par Opérateur TM'!EC84</f>
        <v>100359.31516666665</v>
      </c>
      <c r="EE23" s="107">
        <f>'[2]Marché Par Opérateur TM'!ED84</f>
        <v>102330.25323333332</v>
      </c>
      <c r="EF23" s="107">
        <f>'[2]Marché Par Opérateur TM'!EE84</f>
        <v>98549.328933333338</v>
      </c>
      <c r="EG23" s="107">
        <f>'[2]Marché Par Opérateur TM'!EF84</f>
        <v>98739.593033333338</v>
      </c>
      <c r="EH23" s="107">
        <f>'[2]Marché Par Opérateur TM'!EG84</f>
        <v>90331.018883333338</v>
      </c>
      <c r="EI23" s="107">
        <f>'[2]Marché Par Opérateur TM'!EH84</f>
        <v>100841.2809</v>
      </c>
      <c r="EJ23" s="107">
        <f>'[2]Marché Par Opérateur TM'!EI84</f>
        <v>97216.612050000011</v>
      </c>
      <c r="EK23" s="107">
        <f>'[2]Marché Par Opérateur TM'!EJ84</f>
        <v>90513.00523333333</v>
      </c>
      <c r="EL23" s="107">
        <f>'[2]Marché Par Opérateur TM'!EK84</f>
        <v>101450.99583333335</v>
      </c>
      <c r="EM23" s="107">
        <f>'[2]Marché Par Opérateur TM'!EL84</f>
        <v>96639.137300000017</v>
      </c>
      <c r="EN23" s="107">
        <f>'[2]Marché Par Opérateur TM'!EM84</f>
        <v>93781.61305</v>
      </c>
      <c r="EO23" s="107">
        <f>'[2]Marché Par Opérateur TM'!EN84</f>
        <v>93707.798600000009</v>
      </c>
      <c r="EP23" s="107">
        <f>'[2]Marché Par Opérateur TM'!EO84</f>
        <v>100008.42383333332</v>
      </c>
      <c r="EQ23" s="107">
        <f>'[2]Marché Par Opérateur TM'!EP84</f>
        <v>101823.64876666667</v>
      </c>
      <c r="ER23" s="107">
        <f>'[2]Marché Par Opérateur TM'!EQ84</f>
        <v>112599.19963333332</v>
      </c>
      <c r="ES23" s="107">
        <f>'[2]Marché Par Opérateur TM'!ER84</f>
        <v>100334.99486666666</v>
      </c>
      <c r="ET23" s="107">
        <f>'[2]Marché Par Opérateur TM'!ES84</f>
        <v>107305.28943333334</v>
      </c>
      <c r="EU23" s="107">
        <f>'[2]Marché Par Opérateur TM'!ET84</f>
        <v>100299.44415</v>
      </c>
      <c r="EV23" s="107">
        <f>'[2]Marché Par Opérateur TM'!EU84</f>
        <v>101110.80379999999</v>
      </c>
      <c r="EW23" s="107">
        <f>'[2]Marché Par Opérateur TM'!EV84</f>
        <v>99752.213183333341</v>
      </c>
      <c r="EX23" s="107">
        <f>'[2]Marché Par Opérateur TM'!EW84</f>
        <v>103698.99310000001</v>
      </c>
      <c r="EY23" s="107">
        <f>'[2]Marché Par Opérateur TM'!EX84</f>
        <v>105443.89061666667</v>
      </c>
      <c r="EZ23" s="107">
        <f>'[2]Marché Par Opérateur TM'!EY84</f>
        <v>99273.296433333351</v>
      </c>
      <c r="FA23" s="107">
        <f>'[2]Marché Par Opérateur TM'!EZ84</f>
        <v>100634.06728333334</v>
      </c>
      <c r="FB23" s="107">
        <f>'[2]Marché Par Opérateur TM'!FA84</f>
        <v>92991.199683333325</v>
      </c>
      <c r="FC23" s="107">
        <f>'[2]Marché Par Opérateur TM'!FB84</f>
        <v>99652.791633333341</v>
      </c>
      <c r="FD23" s="107">
        <v>94485.248383333339</v>
      </c>
      <c r="FE23" s="107">
        <v>87697.249583333323</v>
      </c>
      <c r="FF23" s="107">
        <v>98179.172249999989</v>
      </c>
      <c r="FG23" s="107">
        <v>101823.14086666667</v>
      </c>
      <c r="FH23" s="107">
        <v>109841.56970000001</v>
      </c>
      <c r="FI23" s="107">
        <v>109687.03881666667</v>
      </c>
      <c r="FJ23" s="107">
        <v>119531.62890000001</v>
      </c>
      <c r="FK23" s="107">
        <v>120477.54783333333</v>
      </c>
      <c r="FL23" s="107">
        <v>118804.80951666669</v>
      </c>
      <c r="FM23" s="107">
        <v>122473.96108333334</v>
      </c>
      <c r="FN23" s="107">
        <v>113435.24073333334</v>
      </c>
      <c r="FO23" s="107">
        <v>124105.04646666668</v>
      </c>
    </row>
    <row r="24" spans="3:171" hidden="1" x14ac:dyDescent="0.25">
      <c r="C24" s="2" t="str">
        <f>C9</f>
        <v>Warid</v>
      </c>
      <c r="D24" s="107">
        <f>'[2]Marché Par Opérateur TM'!C85</f>
        <v>21678.60816</v>
      </c>
      <c r="E24" s="107">
        <f>'[2]Marché Par Opérateur TM'!D85</f>
        <v>9747.6525899999997</v>
      </c>
      <c r="F24" s="107">
        <f>'[2]Marché Par Opérateur TM'!E85</f>
        <v>7779.1861499999995</v>
      </c>
      <c r="G24" s="107">
        <f>'[2]Marché Par Opérateur TM'!F85</f>
        <v>6600.9851299999991</v>
      </c>
      <c r="H24" s="107">
        <f>'[2]Marché Par Opérateur TM'!G85</f>
        <v>6000.5404900000003</v>
      </c>
      <c r="I24" s="107">
        <f>'[2]Marché Par Opérateur TM'!H85</f>
        <v>5613.0099700000001</v>
      </c>
      <c r="J24" s="107">
        <f>'[2]Marché Par Opérateur TM'!I85</f>
        <v>5672.2538000000004</v>
      </c>
      <c r="K24" s="107">
        <f>'[2]Marché Par Opérateur TM'!J85</f>
        <v>5509.4069</v>
      </c>
      <c r="L24" s="107">
        <f>'[2]Marché Par Opérateur TM'!K85</f>
        <v>5311.7407100000009</v>
      </c>
      <c r="M24" s="107">
        <f>'[2]Marché Par Opérateur TM'!L85</f>
        <v>5384.3329400000002</v>
      </c>
      <c r="N24" s="107">
        <f>'[2]Marché Par Opérateur TM'!M85</f>
        <v>4753.9751500000002</v>
      </c>
      <c r="O24" s="107">
        <f>'[2]Marché Par Opérateur TM'!N85</f>
        <v>5149.5600000000004</v>
      </c>
      <c r="P24" s="107">
        <f>'[2]Marché Par Opérateur TM'!O85</f>
        <v>36703.170259999999</v>
      </c>
      <c r="Q24" s="107">
        <f>'[2]Marché Par Opérateur TM'!P85</f>
        <v>29421.7268</v>
      </c>
      <c r="R24" s="107">
        <f>'[2]Marché Par Opérateur TM'!Q85</f>
        <v>32073.42224</v>
      </c>
      <c r="S24" s="107">
        <f>'[2]Marché Par Opérateur TM'!R85</f>
        <v>34722.912150000004</v>
      </c>
      <c r="T24" s="107">
        <f>'[2]Marché Par Opérateur TM'!S85</f>
        <v>44418.228970000004</v>
      </c>
      <c r="U24" s="107">
        <f>'[2]Marché Par Opérateur TM'!T85</f>
        <v>46599.279720000006</v>
      </c>
      <c r="V24" s="107">
        <f>'[2]Marché Par Opérateur TM'!U85</f>
        <v>60404.62227</v>
      </c>
      <c r="W24" s="107">
        <f>'[2]Marché Par Opérateur TM'!V85</f>
        <v>50970.516559999996</v>
      </c>
      <c r="X24" s="107">
        <f>'[2]Marché Par Opérateur TM'!W85</f>
        <v>50480.691380000004</v>
      </c>
      <c r="Y24" s="107">
        <f>'[2]Marché Par Opérateur TM'!X85</f>
        <v>48955.865720000002</v>
      </c>
      <c r="Z24" s="107">
        <f>'[2]Marché Par Opérateur TM'!Y85</f>
        <v>46844.120110000003</v>
      </c>
      <c r="AA24" s="107">
        <f>'[2]Marché Par Opérateur TM'!Z85</f>
        <v>48338.920360000004</v>
      </c>
      <c r="AB24" s="107">
        <f>'[2]Marché Par Opérateur TM'!AA85</f>
        <v>45220.822990000008</v>
      </c>
      <c r="AC24" s="107">
        <f>'[2]Marché Par Opérateur TM'!AB85</f>
        <v>21001.389580000003</v>
      </c>
      <c r="AD24" s="107">
        <f>'[2]Marché Par Opérateur TM'!AC85</f>
        <v>12329.322529999999</v>
      </c>
      <c r="AE24" s="107">
        <f>'[2]Marché Par Opérateur TM'!AD85</f>
        <v>12043.541930000001</v>
      </c>
      <c r="AF24" s="107">
        <f>'[2]Marché Par Opérateur TM'!AE85</f>
        <v>13333.160640000002</v>
      </c>
      <c r="AG24" s="107">
        <f>'[2]Marché Par Opérateur TM'!AF85</f>
        <v>13185.915300000001</v>
      </c>
      <c r="AH24" s="107">
        <f>'[2]Marché Par Opérateur TM'!AG85</f>
        <v>14188.51485</v>
      </c>
      <c r="AI24" s="107">
        <f>'[2]Marché Par Opérateur TM'!AH85</f>
        <v>15486.425669999999</v>
      </c>
      <c r="AJ24" s="107">
        <f>'[2]Marché Par Opérateur TM'!AI85</f>
        <v>14940.370749999998</v>
      </c>
      <c r="AK24" s="107">
        <f>'[2]Marché Par Opérateur TM'!AJ85</f>
        <v>18505.01945</v>
      </c>
      <c r="AL24" s="107">
        <f>'[2]Marché Par Opérateur TM'!AK85</f>
        <v>18299.194629999998</v>
      </c>
      <c r="AM24" s="107">
        <f>'[2]Marché Par Opérateur TM'!AL85</f>
        <v>19962.495959999997</v>
      </c>
      <c r="AN24" s="107">
        <f>'[2]Marché Par Opérateur TM'!AM85</f>
        <v>20566.48056</v>
      </c>
      <c r="AO24" s="107">
        <f>'[2]Marché Par Opérateur TM'!AN85</f>
        <v>18315.276420000002</v>
      </c>
      <c r="AP24" s="107">
        <f>'[2]Marché Par Opérateur TM'!AO85</f>
        <v>19664.566930000001</v>
      </c>
      <c r="AQ24" s="107">
        <f>'[2]Marché Par Opérateur TM'!AP85</f>
        <v>18763.880360000003</v>
      </c>
      <c r="AR24" s="107">
        <f>'[2]Marché Par Opérateur TM'!AQ85</f>
        <v>19753.171289999998</v>
      </c>
      <c r="AS24" s="107">
        <f>'[2]Marché Par Opérateur TM'!AR85</f>
        <v>19519.387719999999</v>
      </c>
      <c r="AT24" s="107">
        <f>'[2]Marché Par Opérateur TM'!AS85</f>
        <v>20834.21717</v>
      </c>
      <c r="AU24" s="107">
        <f>'[2]Marché Par Opérateur TM'!AT85</f>
        <v>26207.473280000002</v>
      </c>
      <c r="AV24" s="107">
        <f>'[2]Marché Par Opérateur TM'!AU85</f>
        <v>23559.804870000004</v>
      </c>
      <c r="AW24" s="107">
        <f>'[2]Marché Par Opérateur TM'!AV85</f>
        <v>25228.917000000001</v>
      </c>
      <c r="AX24" s="107">
        <f>'[2]Marché Par Opérateur TM'!AW85</f>
        <v>25024.924999999999</v>
      </c>
      <c r="AY24" s="107">
        <f>'[2]Marché Par Opérateur TM'!AX85</f>
        <v>27638.387000000002</v>
      </c>
      <c r="AZ24" s="107">
        <f>'[2]Marché Par Opérateur TM'!AY85</f>
        <v>25541.662</v>
      </c>
      <c r="BA24" s="107">
        <f>'[2]Marché Par Opérateur TM'!AZ85</f>
        <v>24376.894999999997</v>
      </c>
      <c r="BB24" s="107">
        <f>'[2]Marché Par Opérateur TM'!BA85</f>
        <v>30762.89</v>
      </c>
      <c r="BC24" s="107">
        <f>'[2]Marché Par Opérateur TM'!BB85</f>
        <v>33989.574999999997</v>
      </c>
      <c r="BD24" s="107">
        <f>'[2]Marché Par Opérateur TM'!BC85</f>
        <v>36649.201099999998</v>
      </c>
      <c r="BE24" s="107">
        <f>'[2]Marché Par Opérateur TM'!BD85</f>
        <v>35947.078999999998</v>
      </c>
      <c r="BF24" s="107">
        <f>'[2]Marché Par Opérateur TM'!BE85</f>
        <v>41964.794999999998</v>
      </c>
      <c r="BG24" s="107">
        <f>'[2]Marché Par Opérateur TM'!BF85</f>
        <v>46380.773000000001</v>
      </c>
      <c r="BH24" s="107">
        <f>'[2]Marché Par Opérateur TM'!BG85</f>
        <v>45385.850999999995</v>
      </c>
      <c r="BI24" s="107">
        <f>'[2]Marché Par Opérateur TM'!BH85</f>
        <v>45315.574000000008</v>
      </c>
      <c r="BJ24" s="107">
        <f>'[2]Marché Par Opérateur TM'!BI85</f>
        <v>43216.131999999998</v>
      </c>
      <c r="BK24" s="107">
        <f>'[2]Marché Par Opérateur TM'!BJ85</f>
        <v>47631.543000000005</v>
      </c>
      <c r="BL24" s="107">
        <f>'[2]Marché Par Opérateur TM'!BK85</f>
        <v>45189.079999999994</v>
      </c>
      <c r="BM24" s="107">
        <f>'[2]Marché Par Opérateur TM'!BL85</f>
        <v>40671.575000000004</v>
      </c>
      <c r="BN24" s="107">
        <f>'[2]Marché Par Opérateur TM'!BM85</f>
        <v>44503.640999999996</v>
      </c>
      <c r="BO24" s="107">
        <f>'[2]Marché Par Opérateur TM'!BN85</f>
        <v>43001.356999999996</v>
      </c>
      <c r="BP24" s="107">
        <f>'[2]Marché Par Opérateur TM'!BO85</f>
        <v>38953.391000000003</v>
      </c>
      <c r="BQ24" s="107">
        <f>'[2]Marché Par Opérateur TM'!BP85</f>
        <v>43639.93</v>
      </c>
      <c r="BR24" s="107">
        <f>'[2]Marché Par Opérateur TM'!BQ85</f>
        <v>42685.349000000002</v>
      </c>
      <c r="BS24" s="107">
        <f>'[2]Marché Par Opérateur TM'!BR85</f>
        <v>40062.103000000003</v>
      </c>
      <c r="BT24" s="107">
        <f>'[2]Marché Par Opérateur TM'!BS85</f>
        <v>38499.983000000007</v>
      </c>
      <c r="BU24" s="107">
        <f>'[2]Marché Par Opérateur TM'!BT85</f>
        <v>0</v>
      </c>
      <c r="BV24" s="107">
        <f>'[2]Marché Par Opérateur TM'!BU85</f>
        <v>0</v>
      </c>
      <c r="BW24" s="107">
        <f>'[2]Marché Par Opérateur TM'!BV85</f>
        <v>0</v>
      </c>
      <c r="BX24" s="107">
        <f>'[2]Marché Par Opérateur TM'!BW85</f>
        <v>0</v>
      </c>
      <c r="BY24" s="107">
        <f>'[2]Marché Par Opérateur TM'!BX85</f>
        <v>0</v>
      </c>
      <c r="BZ24" s="107">
        <f>'[2]Marché Par Opérateur TM'!BY85</f>
        <v>0</v>
      </c>
      <c r="CA24" s="107">
        <f>'[2]Marché Par Opérateur TM'!BZ85</f>
        <v>0</v>
      </c>
      <c r="CB24" s="107">
        <f>'[2]Marché Par Opérateur TM'!CA85</f>
        <v>0</v>
      </c>
      <c r="CC24" s="107">
        <f>'[2]Marché Par Opérateur TM'!CB85</f>
        <v>0</v>
      </c>
      <c r="CD24" s="107">
        <f>'[2]Marché Par Opérateur TM'!CC85</f>
        <v>0</v>
      </c>
      <c r="CE24" s="107">
        <f>'[2]Marché Par Opérateur TM'!CD85</f>
        <v>0</v>
      </c>
      <c r="CF24" s="107">
        <f>'[2]Marché Par Opérateur TM'!CE85</f>
        <v>0</v>
      </c>
      <c r="CG24" s="107">
        <f>'[2]Marché Par Opérateur TM'!CF85</f>
        <v>0</v>
      </c>
      <c r="CH24" s="107">
        <f>'[2]Marché Par Opérateur TM'!CG85</f>
        <v>0</v>
      </c>
      <c r="CI24" s="107">
        <f>'[2]Marché Par Opérateur TM'!CH85</f>
        <v>0</v>
      </c>
      <c r="CJ24" s="107">
        <f>'[2]Marché Par Opérateur TM'!CI85</f>
        <v>0</v>
      </c>
      <c r="CK24" s="107">
        <f>'[2]Marché Par Opérateur TM'!CJ85</f>
        <v>0</v>
      </c>
      <c r="CL24" s="107">
        <f>'[2]Marché Par Opérateur TM'!CK85</f>
        <v>0</v>
      </c>
      <c r="CM24" s="107">
        <f>'[2]Marché Par Opérateur TM'!CL85</f>
        <v>0</v>
      </c>
      <c r="CN24" s="107">
        <f>'[2]Marché Par Opérateur TM'!CM85</f>
        <v>0</v>
      </c>
      <c r="CO24" s="107">
        <f>'[2]Marché Par Opérateur TM'!CN85</f>
        <v>0</v>
      </c>
      <c r="CP24" s="107">
        <f>'[2]Marché Par Opérateur TM'!CO85</f>
        <v>0</v>
      </c>
      <c r="CQ24" s="107">
        <f>'[2]Marché Par Opérateur TM'!CP85</f>
        <v>0</v>
      </c>
      <c r="CR24" s="107">
        <f>'[2]Marché Par Opérateur TM'!CQ85</f>
        <v>0</v>
      </c>
      <c r="CS24" s="107">
        <f>'[2]Marché Par Opérateur TM'!CR85</f>
        <v>0</v>
      </c>
      <c r="CT24" s="107">
        <f>'[2]Marché Par Opérateur TM'!CS85</f>
        <v>0</v>
      </c>
      <c r="CU24" s="107">
        <f>'[2]Marché Par Opérateur TM'!CT85</f>
        <v>0</v>
      </c>
      <c r="CV24" s="107">
        <f>'[2]Marché Par Opérateur TM'!CU85</f>
        <v>0</v>
      </c>
      <c r="CW24" s="107">
        <f>'[2]Marché Par Opérateur TM'!CV85</f>
        <v>0</v>
      </c>
      <c r="CX24" s="107">
        <f>'[2]Marché Par Opérateur TM'!CW85</f>
        <v>0</v>
      </c>
      <c r="CY24" s="107">
        <f>'[2]Marché Par Opérateur TM'!CX85</f>
        <v>0</v>
      </c>
      <c r="CZ24" s="107">
        <f>'[2]Marché Par Opérateur TM'!CY85</f>
        <v>0</v>
      </c>
      <c r="DA24" s="107">
        <f>'[2]Marché Par Opérateur TM'!CZ85</f>
        <v>0</v>
      </c>
      <c r="DB24" s="107">
        <f>'[2]Marché Par Opérateur TM'!DA85</f>
        <v>0</v>
      </c>
      <c r="DC24" s="107">
        <f>'[2]Marché Par Opérateur TM'!DB85</f>
        <v>0</v>
      </c>
      <c r="DD24" s="107">
        <f>'[2]Marché Par Opérateur TM'!DC85</f>
        <v>0</v>
      </c>
      <c r="DE24" s="107">
        <f>'[2]Marché Par Opérateur TM'!DD85</f>
        <v>0</v>
      </c>
      <c r="DF24" s="107">
        <f>'[2]Marché Par Opérateur TM'!DE85</f>
        <v>0</v>
      </c>
      <c r="DG24" s="107">
        <f>'[2]Marché Par Opérateur TM'!DF85</f>
        <v>0</v>
      </c>
      <c r="DH24" s="107">
        <f>'[2]Marché Par Opérateur TM'!DG85</f>
        <v>0</v>
      </c>
      <c r="DI24" s="107">
        <f>'[2]Marché Par Opérateur TM'!DH85</f>
        <v>0</v>
      </c>
      <c r="DJ24" s="107">
        <f>'[2]Marché Par Opérateur TM'!DI85</f>
        <v>0</v>
      </c>
      <c r="DK24" s="107">
        <f>'[2]Marché Par Opérateur TM'!DJ85</f>
        <v>0</v>
      </c>
      <c r="DL24" s="107">
        <f>'[2]Marché Par Opérateur TM'!DK85</f>
        <v>0</v>
      </c>
      <c r="DM24" s="107">
        <f>'[2]Marché Par Opérateur TM'!DL85</f>
        <v>0</v>
      </c>
      <c r="DN24" s="107">
        <f>'[2]Marché Par Opérateur TM'!DM85</f>
        <v>0</v>
      </c>
      <c r="DO24" s="107">
        <f>'[2]Marché Par Opérateur TM'!DN85</f>
        <v>0</v>
      </c>
      <c r="DP24" s="107">
        <f>'[2]Marché Par Opérateur TM'!DO85</f>
        <v>0</v>
      </c>
      <c r="DQ24" s="107">
        <f>'[2]Marché Par Opérateur TM'!DP85</f>
        <v>0</v>
      </c>
      <c r="DR24" s="107">
        <f>'[2]Marché Par Opérateur TM'!DQ85</f>
        <v>0</v>
      </c>
      <c r="DS24" s="107">
        <f>'[2]Marché Par Opérateur TM'!DR85</f>
        <v>0</v>
      </c>
      <c r="DT24" s="107">
        <f>'[2]Marché Par Opérateur TM'!DS85</f>
        <v>0</v>
      </c>
      <c r="DU24" s="107">
        <f>'[2]Marché Par Opérateur TM'!DT85</f>
        <v>0</v>
      </c>
      <c r="DV24" s="107">
        <f>'[2]Marché Par Opérateur TM'!DU85</f>
        <v>0</v>
      </c>
      <c r="DW24" s="107">
        <f>'[2]Marché Par Opérateur TM'!DV85</f>
        <v>0</v>
      </c>
      <c r="DX24" s="107">
        <f>'[2]Marché Par Opérateur TM'!DW85</f>
        <v>0</v>
      </c>
      <c r="DY24" s="107">
        <f>'[2]Marché Par Opérateur TM'!DX85</f>
        <v>0</v>
      </c>
      <c r="DZ24" s="107">
        <f>'[2]Marché Par Opérateur TM'!DY85</f>
        <v>0</v>
      </c>
      <c r="EA24" s="107">
        <f>'[2]Marché Par Opérateur TM'!DZ85</f>
        <v>0</v>
      </c>
      <c r="EB24" s="107">
        <f>'[2]Marché Par Opérateur TM'!EA85</f>
        <v>0</v>
      </c>
      <c r="EC24" s="107">
        <f>'[2]Marché Par Opérateur TM'!EB85</f>
        <v>0</v>
      </c>
      <c r="ED24" s="107">
        <f>'[2]Marché Par Opérateur TM'!EC85</f>
        <v>0</v>
      </c>
      <c r="EE24" s="107">
        <f>'[2]Marché Par Opérateur TM'!ED85</f>
        <v>0</v>
      </c>
      <c r="EF24" s="107">
        <f>'[2]Marché Par Opérateur TM'!EE85</f>
        <v>0</v>
      </c>
      <c r="EG24" s="107">
        <f>'[2]Marché Par Opérateur TM'!EF85</f>
        <v>0</v>
      </c>
      <c r="EH24" s="107">
        <f>'[2]Marché Par Opérateur TM'!EG85</f>
        <v>0</v>
      </c>
      <c r="EI24" s="107">
        <f>'[2]Marché Par Opérateur TM'!EH85</f>
        <v>0</v>
      </c>
      <c r="EJ24" s="107">
        <f>'[2]Marché Par Opérateur TM'!EI85</f>
        <v>0</v>
      </c>
      <c r="EK24" s="107">
        <f>'[2]Marché Par Opérateur TM'!EJ85</f>
        <v>0</v>
      </c>
      <c r="EL24" s="107">
        <f>'[2]Marché Par Opérateur TM'!EK85</f>
        <v>0</v>
      </c>
      <c r="EM24" s="107">
        <f>'[2]Marché Par Opérateur TM'!EL85</f>
        <v>0</v>
      </c>
      <c r="EN24" s="107">
        <f>'[2]Marché Par Opérateur TM'!EM85</f>
        <v>0</v>
      </c>
      <c r="EO24" s="107">
        <f>'[2]Marché Par Opérateur TM'!EN85</f>
        <v>0</v>
      </c>
      <c r="EP24" s="107">
        <f>'[2]Marché Par Opérateur TM'!EO85</f>
        <v>0</v>
      </c>
      <c r="EQ24" s="107">
        <f>'[2]Marché Par Opérateur TM'!EP85</f>
        <v>0</v>
      </c>
      <c r="ER24" s="107">
        <f>'[2]Marché Par Opérateur TM'!EQ85</f>
        <v>0</v>
      </c>
      <c r="ES24" s="107">
        <f>'[2]Marché Par Opérateur TM'!ER85</f>
        <v>0</v>
      </c>
      <c r="ET24" s="107">
        <f>'[2]Marché Par Opérateur TM'!ES85</f>
        <v>0</v>
      </c>
      <c r="EU24" s="107">
        <f>'[2]Marché Par Opérateur TM'!ET85</f>
        <v>0</v>
      </c>
      <c r="EV24" s="107">
        <f>'[2]Marché Par Opérateur TM'!EU85</f>
        <v>0</v>
      </c>
      <c r="EW24" s="107">
        <f>'[2]Marché Par Opérateur TM'!EV85</f>
        <v>0</v>
      </c>
      <c r="EX24" s="107">
        <f>'[2]Marché Par Opérateur TM'!EW85</f>
        <v>0</v>
      </c>
      <c r="EY24" s="107">
        <f>'[2]Marché Par Opérateur TM'!EX85</f>
        <v>0</v>
      </c>
      <c r="EZ24" s="107">
        <f>'[2]Marché Par Opérateur TM'!EY85</f>
        <v>0</v>
      </c>
      <c r="FA24" s="107">
        <f>'[2]Marché Par Opérateur TM'!EZ85</f>
        <v>0</v>
      </c>
      <c r="FB24" s="107">
        <f>'[2]Marché Par Opérateur TM'!FA85</f>
        <v>0</v>
      </c>
      <c r="FC24" s="107">
        <f>'[2]Marché Par Opérateur TM'!FB85</f>
        <v>0</v>
      </c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</row>
    <row r="25" spans="3:171" hidden="1" x14ac:dyDescent="0.25">
      <c r="C25" s="2" t="str">
        <f>C10</f>
        <v>Azur</v>
      </c>
      <c r="D25" s="107">
        <f>'[2]Marché Par Opérateur TM'!C86</f>
        <v>0</v>
      </c>
      <c r="E25" s="107">
        <f>'[2]Marché Par Opérateur TM'!D86</f>
        <v>0</v>
      </c>
      <c r="F25" s="107">
        <f>'[2]Marché Par Opérateur TM'!E86</f>
        <v>0</v>
      </c>
      <c r="G25" s="107">
        <f>'[2]Marché Par Opérateur TM'!F86</f>
        <v>0</v>
      </c>
      <c r="H25" s="107">
        <f>'[2]Marché Par Opérateur TM'!G86</f>
        <v>0</v>
      </c>
      <c r="I25" s="107">
        <f>'[2]Marché Par Opérateur TM'!H86</f>
        <v>0</v>
      </c>
      <c r="J25" s="107">
        <f>'[2]Marché Par Opérateur TM'!I86</f>
        <v>0</v>
      </c>
      <c r="K25" s="107">
        <f>'[2]Marché Par Opérateur TM'!J86</f>
        <v>0</v>
      </c>
      <c r="L25" s="107">
        <f>'[2]Marché Par Opérateur TM'!K86</f>
        <v>0</v>
      </c>
      <c r="M25" s="107">
        <f>'[2]Marché Par Opérateur TM'!L86</f>
        <v>0</v>
      </c>
      <c r="N25" s="107">
        <f>'[2]Marché Par Opérateur TM'!M86</f>
        <v>0</v>
      </c>
      <c r="O25" s="107">
        <f>'[2]Marché Par Opérateur TM'!N86</f>
        <v>0</v>
      </c>
      <c r="P25" s="107">
        <f>'[2]Marché Par Opérateur TM'!O86</f>
        <v>0</v>
      </c>
      <c r="Q25" s="107">
        <f>'[2]Marché Par Opérateur TM'!P86</f>
        <v>0</v>
      </c>
      <c r="R25" s="107">
        <f>'[2]Marché Par Opérateur TM'!Q86</f>
        <v>0</v>
      </c>
      <c r="S25" s="107">
        <f>'[2]Marché Par Opérateur TM'!R86</f>
        <v>0</v>
      </c>
      <c r="T25" s="107">
        <f>'[2]Marché Par Opérateur TM'!S86</f>
        <v>0</v>
      </c>
      <c r="U25" s="107">
        <f>'[2]Marché Par Opérateur TM'!T86</f>
        <v>0</v>
      </c>
      <c r="V25" s="107">
        <f>'[2]Marché Par Opérateur TM'!U86</f>
        <v>0</v>
      </c>
      <c r="W25" s="107">
        <f>'[2]Marché Par Opérateur TM'!V86</f>
        <v>0</v>
      </c>
      <c r="X25" s="107">
        <f>'[2]Marché Par Opérateur TM'!W86</f>
        <v>0</v>
      </c>
      <c r="Y25" s="107">
        <f>'[2]Marché Par Opérateur TM'!X86</f>
        <v>0</v>
      </c>
      <c r="Z25" s="107">
        <f>'[2]Marché Par Opérateur TM'!Y86</f>
        <v>0</v>
      </c>
      <c r="AA25" s="107">
        <f>'[2]Marché Par Opérateur TM'!Z86</f>
        <v>0</v>
      </c>
      <c r="AB25" s="107">
        <f>'[2]Marché Par Opérateur TM'!AA86</f>
        <v>1189.318</v>
      </c>
      <c r="AC25" s="107">
        <f>'[2]Marché Par Opérateur TM'!AB86</f>
        <v>1337.404</v>
      </c>
      <c r="AD25" s="107">
        <f>'[2]Marché Par Opérateur TM'!AC86</f>
        <v>1529.951683333333</v>
      </c>
      <c r="AE25" s="107">
        <f>'[2]Marché Par Opérateur TM'!AD86</f>
        <v>1707.3479333333325</v>
      </c>
      <c r="AF25" s="107">
        <f>'[2]Marché Par Opérateur TM'!AE86</f>
        <v>2644.1</v>
      </c>
      <c r="AG25" s="107">
        <f>'[2]Marché Par Opérateur TM'!AF86</f>
        <v>3069.4164300000002</v>
      </c>
      <c r="AH25" s="107">
        <f>'[2]Marché Par Opérateur TM'!AG86</f>
        <v>4027.0966600000006</v>
      </c>
      <c r="AI25" s="107">
        <f>'[2]Marché Par Opérateur TM'!AH86</f>
        <v>4733.2110666666667</v>
      </c>
      <c r="AJ25" s="107">
        <f>'[2]Marché Par Opérateur TM'!AI86</f>
        <v>5454.0277333333333</v>
      </c>
      <c r="AK25" s="107">
        <f>'[2]Marché Par Opérateur TM'!AJ86</f>
        <v>5712.1782333333331</v>
      </c>
      <c r="AL25" s="107">
        <f>'[2]Marché Par Opérateur TM'!AK86</f>
        <v>5478.7310833333322</v>
      </c>
      <c r="AM25" s="107">
        <f>'[2]Marché Par Opérateur TM'!AL86</f>
        <v>5280.6314833333281</v>
      </c>
      <c r="AN25" s="107">
        <f>'[2]Marché Par Opérateur TM'!AM86</f>
        <v>5498.6476666666658</v>
      </c>
      <c r="AO25" s="107">
        <f>'[2]Marché Par Opérateur TM'!AN86</f>
        <v>5234.2340499999927</v>
      </c>
      <c r="AP25" s="107">
        <f>'[2]Marché Par Opérateur TM'!AO86</f>
        <v>5901.3757999999907</v>
      </c>
      <c r="AQ25" s="107">
        <f>'[2]Marché Par Opérateur TM'!AP86</f>
        <v>6076.9329833333395</v>
      </c>
      <c r="AR25" s="107">
        <f>'[2]Marché Par Opérateur TM'!AQ86</f>
        <v>6706.2565333333305</v>
      </c>
      <c r="AS25" s="107">
        <f>'[2]Marché Par Opérateur TM'!AR86</f>
        <v>6597.7768499999993</v>
      </c>
      <c r="AT25" s="107">
        <f>'[2]Marché Par Opérateur TM'!AS86</f>
        <v>6996.9000500000002</v>
      </c>
      <c r="AU25" s="107">
        <f>'[2]Marché Par Opérateur TM'!AT86</f>
        <v>8999.9334500000095</v>
      </c>
      <c r="AV25" s="107">
        <f>'[2]Marché Par Opérateur TM'!AU86</f>
        <v>7348.7705000000005</v>
      </c>
      <c r="AW25" s="107">
        <f>'[2]Marché Par Opérateur TM'!AV86</f>
        <v>7294.9895833333339</v>
      </c>
      <c r="AX25" s="107">
        <f>'[2]Marché Par Opérateur TM'!AW86</f>
        <v>6395.0047333333332</v>
      </c>
      <c r="AY25" s="107">
        <f>'[2]Marché Par Opérateur TM'!AX86</f>
        <v>7047.6570166666588</v>
      </c>
      <c r="AZ25" s="107">
        <f>'[2]Marché Par Opérateur TM'!AY86</f>
        <v>7174.6088166666659</v>
      </c>
      <c r="BA25" s="107">
        <f>'[2]Marché Par Opérateur TM'!AZ86</f>
        <v>6417.2255666666715</v>
      </c>
      <c r="BB25" s="107">
        <f>'[2]Marché Par Opérateur TM'!BA86</f>
        <v>12753.070566666667</v>
      </c>
      <c r="BC25" s="107">
        <f>'[2]Marché Par Opérateur TM'!BB86</f>
        <v>19469.469066666668</v>
      </c>
      <c r="BD25" s="107">
        <f>'[2]Marché Par Opérateur TM'!BC86</f>
        <v>27224.271666666664</v>
      </c>
      <c r="BE25" s="107">
        <f>'[2]Marché Par Opérateur TM'!BD86</f>
        <v>29536.088789999994</v>
      </c>
      <c r="BF25" s="107">
        <f>'[2]Marché Par Opérateur TM'!BE86</f>
        <v>11379.108366666669</v>
      </c>
      <c r="BG25" s="107">
        <f>'[2]Marché Par Opérateur TM'!BF86</f>
        <v>10752.407666666666</v>
      </c>
      <c r="BH25" s="107">
        <f>'[2]Marché Par Opérateur TM'!BG86</f>
        <v>10532.330916666671</v>
      </c>
      <c r="BI25" s="107">
        <f>'[2]Marché Par Opérateur TM'!BH86</f>
        <v>10548.546066666666</v>
      </c>
      <c r="BJ25" s="107">
        <f>'[2]Marché Par Opérateur TM'!BI86</f>
        <v>13088.662999999997</v>
      </c>
      <c r="BK25" s="107">
        <f>'[2]Marché Par Opérateur TM'!BJ86</f>
        <v>13637.390233333335</v>
      </c>
      <c r="BL25" s="107">
        <f>'[2]Marché Par Opérateur TM'!BK86</f>
        <v>12618.87706666667</v>
      </c>
      <c r="BM25" s="107">
        <f>'[2]Marché Par Opérateur TM'!BL86</f>
        <v>10364.653256922449</v>
      </c>
      <c r="BN25" s="107">
        <f>'[2]Marché Par Opérateur TM'!BM86</f>
        <v>16452.376538284636</v>
      </c>
      <c r="BO25" s="107">
        <f>'[2]Marché Par Opérateur TM'!BN86</f>
        <v>14492.41742088371</v>
      </c>
      <c r="BP25" s="107">
        <f>'[2]Marché Par Opérateur TM'!BO86</f>
        <v>14026.472545849314</v>
      </c>
      <c r="BQ25" s="107">
        <f>'[2]Marché Par Opérateur TM'!BP86</f>
        <v>15285.910319392035</v>
      </c>
      <c r="BR25" s="107">
        <f>'[2]Marché Par Opérateur TM'!BQ86</f>
        <v>14748.311743380335</v>
      </c>
      <c r="BS25" s="107">
        <f>'[2]Marché Par Opérateur TM'!BR86</f>
        <v>25295.862033333331</v>
      </c>
      <c r="BT25" s="107">
        <f>'[2]Marché Par Opérateur TM'!BS86</f>
        <v>24459.06</v>
      </c>
      <c r="BU25" s="107">
        <f>'[2]Marché Par Opérateur TM'!BT86</f>
        <v>27515.005533400003</v>
      </c>
      <c r="BV25" s="107">
        <f>'[2]Marché Par Opérateur TM'!BU86</f>
        <v>28142.012250299998</v>
      </c>
      <c r="BW25" s="107">
        <f>'[2]Marché Par Opérateur TM'!BV86</f>
        <v>27640.68953</v>
      </c>
      <c r="BX25" s="107">
        <f>'[2]Marché Par Opérateur TM'!BW86</f>
        <v>24297.971949999999</v>
      </c>
      <c r="BY25" s="107">
        <f>'[2]Marché Par Opérateur TM'!BX86</f>
        <v>20155.80758633</v>
      </c>
      <c r="BZ25" s="107">
        <f>'[2]Marché Par Opérateur TM'!BY86</f>
        <v>23176.045330000001</v>
      </c>
      <c r="CA25" s="107">
        <f>'[2]Marché Par Opérateur TM'!BZ86</f>
        <v>21633.531963629997</v>
      </c>
      <c r="CB25" s="107">
        <f>'[2]Marché Par Opérateur TM'!CA86</f>
        <v>22474.896520629998</v>
      </c>
      <c r="CC25" s="107">
        <f>'[2]Marché Par Opérateur TM'!CB86</f>
        <v>16846.130796000001</v>
      </c>
      <c r="CD25" s="107">
        <f>'[2]Marché Par Opérateur TM'!CC86</f>
        <v>20633.735966666663</v>
      </c>
      <c r="CE25" s="107">
        <f>'[2]Marché Par Opérateur TM'!CD86</f>
        <v>20533.894933333366</v>
      </c>
      <c r="CF25" s="107">
        <f>'[2]Marché Par Opérateur TM'!CE86</f>
        <v>16378.050350000001</v>
      </c>
      <c r="CG25" s="107">
        <f>'[2]Marché Par Opérateur TM'!CF86</f>
        <v>14514.983816666667</v>
      </c>
      <c r="CH25" s="107">
        <f>'[2]Marché Par Opérateur TM'!CG86</f>
        <v>15258.222283333333</v>
      </c>
      <c r="CI25" s="107">
        <f>'[2]Marché Par Opérateur TM'!CH86</f>
        <v>16751.652850000002</v>
      </c>
      <c r="CJ25" s="107">
        <f>'[2]Marché Par Opérateur TM'!CI86</f>
        <v>15078.193666666666</v>
      </c>
      <c r="CK25" s="107">
        <f>'[2]Marché Par Opérateur TM'!CJ86</f>
        <v>12286.270033333332</v>
      </c>
      <c r="CL25" s="107">
        <f>'[2]Marché Par Opérateur TM'!CK86</f>
        <v>10162.251499999998</v>
      </c>
      <c r="CM25" s="107">
        <f>'[2]Marché Par Opérateur TM'!CL86</f>
        <v>9876.3573333333334</v>
      </c>
      <c r="CN25" s="107">
        <f>'[2]Marché Par Opérateur TM'!CM86</f>
        <v>5060.3278666666674</v>
      </c>
      <c r="CO25" s="107">
        <f>'[2]Marché Par Opérateur TM'!CN86</f>
        <v>10007.545416666666</v>
      </c>
      <c r="CP25" s="107">
        <f>'[2]Marché Par Opérateur TM'!CO86</f>
        <v>10575.677949999998</v>
      </c>
      <c r="CQ25" s="107">
        <f>'[2]Marché Par Opérateur TM'!CP86</f>
        <v>10422.318683333313</v>
      </c>
      <c r="CR25" s="107">
        <f>'[2]Marché Par Opérateur TM'!CQ86</f>
        <v>9823.6280000000006</v>
      </c>
      <c r="CS25" s="107">
        <f>'[2]Marché Par Opérateur TM'!CR86</f>
        <v>10728.321133333335</v>
      </c>
      <c r="CT25" s="107">
        <f>'[2]Marché Par Opérateur TM'!CS86</f>
        <v>4962.2697166666676</v>
      </c>
      <c r="CU25" s="107">
        <f>'[2]Marché Par Opérateur TM'!CT86</f>
        <v>9682.6113600000008</v>
      </c>
      <c r="CV25" s="107">
        <f>'[2]Marché Par Opérateur TM'!CU86</f>
        <v>7768.2154666666656</v>
      </c>
      <c r="CW25" s="107">
        <f>'[2]Marché Par Opérateur TM'!CV86</f>
        <v>5403.6324166666673</v>
      </c>
      <c r="CX25" s="107">
        <f>'[2]Marché Par Opérateur TM'!CW86</f>
        <v>4613.4808333333322</v>
      </c>
      <c r="CY25" s="107">
        <f>'[2]Marché Par Opérateur TM'!CX86</f>
        <v>15732.608716666664</v>
      </c>
      <c r="CZ25" s="107">
        <f>'[2]Marché Par Opérateur TM'!CY86</f>
        <v>16756.094733333328</v>
      </c>
      <c r="DA25" s="107">
        <f>'[2]Marché Par Opérateur TM'!CZ86</f>
        <v>8872.3900999999987</v>
      </c>
      <c r="DB25" s="107">
        <f>'[2]Marché Par Opérateur TM'!DA86</f>
        <v>7279.3614166666675</v>
      </c>
      <c r="DC25" s="107">
        <f>'[2]Marché Par Opérateur TM'!DB86</f>
        <v>7881.1096833333322</v>
      </c>
      <c r="DD25" s="107">
        <f>'[2]Marché Par Opérateur TM'!DC86</f>
        <v>5961.6548166666671</v>
      </c>
      <c r="DE25" s="107">
        <f>'[2]Marché Par Opérateur TM'!DD86</f>
        <v>4753.4491166666667</v>
      </c>
      <c r="DF25" s="107">
        <f>'[2]Marché Par Opérateur TM'!DE86</f>
        <v>3225.9913499999998</v>
      </c>
      <c r="DG25" s="107">
        <f>'[2]Marché Par Opérateur TM'!DF86</f>
        <v>3444.5391666666665</v>
      </c>
      <c r="DH25" s="107">
        <f>'[2]Marché Par Opérateur TM'!DG86</f>
        <v>0</v>
      </c>
      <c r="DI25" s="107">
        <f>'[2]Marché Par Opérateur TM'!DH86</f>
        <v>0</v>
      </c>
      <c r="DJ25" s="107">
        <f>'[2]Marché Par Opérateur TM'!DI86</f>
        <v>0</v>
      </c>
      <c r="DK25" s="107">
        <f>'[2]Marché Par Opérateur TM'!DJ86</f>
        <v>0</v>
      </c>
      <c r="DL25" s="107">
        <f>'[2]Marché Par Opérateur TM'!DK86</f>
        <v>0</v>
      </c>
      <c r="DM25" s="107">
        <f>'[2]Marché Par Opérateur TM'!DL86</f>
        <v>0</v>
      </c>
      <c r="DN25" s="107">
        <f>'[2]Marché Par Opérateur TM'!DM86</f>
        <v>0</v>
      </c>
      <c r="DO25" s="107">
        <f>'[2]Marché Par Opérateur TM'!DN86</f>
        <v>0</v>
      </c>
      <c r="DP25" s="107">
        <f>'[2]Marché Par Opérateur TM'!DO86</f>
        <v>0</v>
      </c>
      <c r="DQ25" s="107">
        <f>'[2]Marché Par Opérateur TM'!DP86</f>
        <v>0</v>
      </c>
      <c r="DR25" s="107">
        <f>'[2]Marché Par Opérateur TM'!DQ86</f>
        <v>0</v>
      </c>
      <c r="DS25" s="107">
        <f>'[2]Marché Par Opérateur TM'!DR86</f>
        <v>0</v>
      </c>
      <c r="DT25" s="107">
        <f>'[2]Marché Par Opérateur TM'!DS86</f>
        <v>0</v>
      </c>
      <c r="DU25" s="107">
        <f>'[2]Marché Par Opérateur TM'!DT86</f>
        <v>0</v>
      </c>
      <c r="DV25" s="107">
        <f>'[2]Marché Par Opérateur TM'!DU86</f>
        <v>0</v>
      </c>
      <c r="DW25" s="107">
        <f>'[2]Marché Par Opérateur TM'!DV86</f>
        <v>0</v>
      </c>
      <c r="DX25" s="107">
        <f>'[2]Marché Par Opérateur TM'!DW86</f>
        <v>0</v>
      </c>
      <c r="DY25" s="107">
        <f>'[2]Marché Par Opérateur TM'!DX86</f>
        <v>0</v>
      </c>
      <c r="DZ25" s="107">
        <f>'[2]Marché Par Opérateur TM'!DY86</f>
        <v>0</v>
      </c>
      <c r="EA25" s="107">
        <f>'[2]Marché Par Opérateur TM'!DZ86</f>
        <v>0</v>
      </c>
      <c r="EB25" s="107">
        <f>'[2]Marché Par Opérateur TM'!EA86</f>
        <v>0</v>
      </c>
      <c r="EC25" s="107">
        <f>'[2]Marché Par Opérateur TM'!EB86</f>
        <v>0</v>
      </c>
      <c r="ED25" s="107">
        <f>'[2]Marché Par Opérateur TM'!EC86</f>
        <v>0</v>
      </c>
      <c r="EE25" s="107">
        <f>'[2]Marché Par Opérateur TM'!ED86</f>
        <v>0</v>
      </c>
      <c r="EF25" s="107">
        <f>'[2]Marché Par Opérateur TM'!EE86</f>
        <v>0</v>
      </c>
      <c r="EG25" s="107">
        <f>'[2]Marché Par Opérateur TM'!EF86</f>
        <v>0</v>
      </c>
      <c r="EH25" s="107">
        <f>'[2]Marché Par Opérateur TM'!EG86</f>
        <v>0</v>
      </c>
      <c r="EI25" s="107">
        <f>'[2]Marché Par Opérateur TM'!EH86</f>
        <v>0</v>
      </c>
      <c r="EJ25" s="107">
        <f>'[2]Marché Par Opérateur TM'!EI86</f>
        <v>0</v>
      </c>
      <c r="EK25" s="107">
        <f>'[2]Marché Par Opérateur TM'!EJ86</f>
        <v>0</v>
      </c>
      <c r="EL25" s="107">
        <f>'[2]Marché Par Opérateur TM'!EK86</f>
        <v>0</v>
      </c>
      <c r="EM25" s="107">
        <f>'[2]Marché Par Opérateur TM'!EL86</f>
        <v>0</v>
      </c>
      <c r="EN25" s="107">
        <f>'[2]Marché Par Opérateur TM'!EM86</f>
        <v>0</v>
      </c>
      <c r="EO25" s="107">
        <f>'[2]Marché Par Opérateur TM'!EN86</f>
        <v>0</v>
      </c>
      <c r="EP25" s="107">
        <f>'[2]Marché Par Opérateur TM'!EO86</f>
        <v>0</v>
      </c>
      <c r="EQ25" s="107">
        <f>'[2]Marché Par Opérateur TM'!EP86</f>
        <v>0</v>
      </c>
      <c r="ER25" s="107">
        <f>'[2]Marché Par Opérateur TM'!EQ86</f>
        <v>0</v>
      </c>
      <c r="ES25" s="107">
        <f>'[2]Marché Par Opérateur TM'!ER86</f>
        <v>0</v>
      </c>
      <c r="ET25" s="107">
        <f>'[2]Marché Par Opérateur TM'!ES86</f>
        <v>0</v>
      </c>
      <c r="EU25" s="107">
        <f>'[2]Marché Par Opérateur TM'!ET86</f>
        <v>0</v>
      </c>
      <c r="EV25" s="107">
        <f>'[2]Marché Par Opérateur TM'!EU86</f>
        <v>0</v>
      </c>
      <c r="EW25" s="107">
        <f>'[2]Marché Par Opérateur TM'!EV86</f>
        <v>0</v>
      </c>
      <c r="EX25" s="107">
        <f>'[2]Marché Par Opérateur TM'!EW86</f>
        <v>0</v>
      </c>
      <c r="EY25" s="107">
        <f>'[2]Marché Par Opérateur TM'!EX86</f>
        <v>0</v>
      </c>
      <c r="EZ25" s="107">
        <f>'[2]Marché Par Opérateur TM'!EY86</f>
        <v>0</v>
      </c>
      <c r="FA25" s="107">
        <f>'[2]Marché Par Opérateur TM'!EZ86</f>
        <v>0</v>
      </c>
      <c r="FB25" s="107">
        <f>'[2]Marché Par Opérateur TM'!FA86</f>
        <v>0</v>
      </c>
      <c r="FC25" s="107">
        <f>'[2]Marché Par Opérateur TM'!FB86</f>
        <v>0</v>
      </c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</row>
    <row r="26" spans="3:171" x14ac:dyDescent="0.25">
      <c r="C26" s="5" t="s">
        <v>96</v>
      </c>
      <c r="D26" s="106">
        <f>SUM(D22:D25)</f>
        <v>21678.60816</v>
      </c>
      <c r="E26" s="106">
        <f t="shared" ref="E26:I26" si="0">SUM(E22:E25)</f>
        <v>9747.6525899999997</v>
      </c>
      <c r="F26" s="106">
        <f t="shared" si="0"/>
        <v>7779.1861499999995</v>
      </c>
      <c r="G26" s="106">
        <f t="shared" si="0"/>
        <v>6600.9851299999991</v>
      </c>
      <c r="H26" s="106">
        <f t="shared" si="0"/>
        <v>6000.5404900000003</v>
      </c>
      <c r="I26" s="106">
        <f t="shared" si="0"/>
        <v>5613.0099700000001</v>
      </c>
      <c r="J26" s="106">
        <f t="shared" ref="J26" si="1">SUM(J22:J25)</f>
        <v>5672.2538000000004</v>
      </c>
      <c r="K26" s="106">
        <f t="shared" ref="K26" si="2">SUM(K22:K25)</f>
        <v>5509.4069</v>
      </c>
      <c r="L26" s="106">
        <f t="shared" ref="L26" si="3">SUM(L22:L25)</f>
        <v>5311.7407100000009</v>
      </c>
      <c r="M26" s="106">
        <f t="shared" ref="M26" si="4">SUM(M22:M25)</f>
        <v>5384.3329400000002</v>
      </c>
      <c r="N26" s="106" t="e">
        <f t="shared" ref="N26" si="5">SUM(N22:N25)</f>
        <v>#REF!</v>
      </c>
      <c r="O26" s="106">
        <f t="shared" ref="O26" si="6">SUM(O22:O25)</f>
        <v>5149.5600000000004</v>
      </c>
      <c r="P26" s="106">
        <f t="shared" ref="P26" si="7">SUM(P22:P25)</f>
        <v>36703.170259999999</v>
      </c>
      <c r="Q26" s="106">
        <f t="shared" ref="Q26" si="8">SUM(Q22:Q25)</f>
        <v>29421.7268</v>
      </c>
      <c r="R26" s="106">
        <f t="shared" ref="R26" si="9">SUM(R22:R25)</f>
        <v>32073.42224</v>
      </c>
      <c r="S26" s="106">
        <f t="shared" ref="S26" si="10">SUM(S22:S25)</f>
        <v>34722.912150000004</v>
      </c>
      <c r="T26" s="106">
        <f t="shared" ref="T26" si="11">SUM(T22:T25)</f>
        <v>88405.701969999995</v>
      </c>
      <c r="U26" s="106">
        <f t="shared" ref="U26" si="12">SUM(U22:U25)</f>
        <v>128317.05228390523</v>
      </c>
      <c r="V26" s="106">
        <f t="shared" ref="V26" si="13">SUM(V22:V25)</f>
        <v>144395.98999306245</v>
      </c>
      <c r="W26" s="106">
        <f t="shared" ref="W26" si="14">SUM(W22:W25)</f>
        <v>138594.73668438714</v>
      </c>
      <c r="X26" s="106">
        <f t="shared" ref="X26" si="15">SUM(X22:X25)</f>
        <v>149632.07272333017</v>
      </c>
      <c r="Y26" s="106">
        <f t="shared" ref="Y26" si="16">SUM(Y22:Y25)</f>
        <v>155934.87160966604</v>
      </c>
      <c r="Z26" s="106">
        <f t="shared" ref="Z26" si="17">SUM(Z22:Z25)</f>
        <v>147992.36572333326</v>
      </c>
      <c r="AA26" s="106">
        <f t="shared" ref="AA26" si="18">SUM(AA22:AA25)</f>
        <v>168970.69418498507</v>
      </c>
      <c r="AB26" s="106">
        <f t="shared" ref="AB26" si="19">SUM(AB22:AB25)</f>
        <v>165682.17688000001</v>
      </c>
      <c r="AC26" s="106">
        <f t="shared" ref="AC26" si="20">SUM(AC22:AC25)</f>
        <v>140472.05796999999</v>
      </c>
      <c r="AD26" s="106">
        <f t="shared" ref="AD26" si="21">SUM(AD22:AD25)</f>
        <v>131642.81420333334</v>
      </c>
      <c r="AE26" s="106">
        <f t="shared" ref="AE26" si="22">SUM(AE22:AE25)</f>
        <v>134027.30498761285</v>
      </c>
      <c r="AF26" s="106">
        <f t="shared" ref="AF26" si="23">SUM(AF22:AF25)</f>
        <v>136309.83727328674</v>
      </c>
      <c r="AG26" s="106">
        <f t="shared" ref="AG26" si="24">SUM(AG22:AG25)</f>
        <v>136042.14977291095</v>
      </c>
      <c r="AH26" s="106">
        <f t="shared" ref="AH26" si="25">SUM(AH22:AH25)</f>
        <v>135423.15838000001</v>
      </c>
      <c r="AI26" s="106">
        <f t="shared" ref="AI26" si="26">SUM(AI22:AI25)</f>
        <v>142200.05956087069</v>
      </c>
      <c r="AJ26" s="106">
        <f t="shared" ref="AJ26" si="27">SUM(AJ22:AJ25)</f>
        <v>144397.83173595107</v>
      </c>
      <c r="AK26" s="106">
        <f t="shared" ref="AK26" si="28">SUM(AK22:AK25)</f>
        <v>141449.51295208212</v>
      </c>
      <c r="AL26" s="106">
        <f t="shared" ref="AL26" si="29">SUM(AL22:AL25)</f>
        <v>151173.72701495158</v>
      </c>
      <c r="AM26" s="106">
        <f t="shared" ref="AM26" si="30">SUM(AM22:AM25)</f>
        <v>182026.5303914868</v>
      </c>
      <c r="AN26" s="106">
        <f t="shared" ref="AN26" si="31">SUM(AN22:AN25)</f>
        <v>186658.83246385504</v>
      </c>
      <c r="AO26" s="106">
        <f t="shared" ref="AO26" si="32">SUM(AO22:AO25)</f>
        <v>187923.06227151063</v>
      </c>
      <c r="AP26" s="106">
        <f t="shared" ref="AP26" si="33">SUM(AP22:AP25)</f>
        <v>184174.28457093329</v>
      </c>
      <c r="AQ26" s="106">
        <f t="shared" ref="AQ26" si="34">SUM(AQ22:AQ25)</f>
        <v>177992.74450457029</v>
      </c>
      <c r="AR26" s="106">
        <f t="shared" ref="AR26" si="35">SUM(AR22:AR25)</f>
        <v>188539.06422097085</v>
      </c>
      <c r="AS26" s="106">
        <f t="shared" ref="AS26" si="36">SUM(AS22:AS25)</f>
        <v>185121.53875000222</v>
      </c>
      <c r="AT26" s="106">
        <f t="shared" ref="AT26" si="37">SUM(AT22:AT25)</f>
        <v>187562.46340590846</v>
      </c>
      <c r="AU26" s="106">
        <f t="shared" ref="AU26" si="38">SUM(AU22:AU25)</f>
        <v>191920.14438349925</v>
      </c>
      <c r="AV26" s="106">
        <f t="shared" ref="AV26" si="39">SUM(AV22:AV25)</f>
        <v>178408.08657505279</v>
      </c>
      <c r="AW26" s="106">
        <f t="shared" ref="AW26" si="40">SUM(AW22:AW25)</f>
        <v>181163.92267918776</v>
      </c>
      <c r="AX26" s="106">
        <f t="shared" ref="AX26" si="41">SUM(AX22:AX25)</f>
        <v>191217.06800292246</v>
      </c>
      <c r="AY26" s="106">
        <f t="shared" ref="AY26" si="42">SUM(AY22:AY25)</f>
        <v>214397.05580731481</v>
      </c>
      <c r="AZ26" s="106">
        <f t="shared" ref="AZ26" si="43">SUM(AZ22:AZ25)</f>
        <v>205606.38262128687</v>
      </c>
      <c r="BA26" s="106">
        <f t="shared" ref="BA26" si="44">SUM(BA22:BA25)</f>
        <v>202118.59988513321</v>
      </c>
      <c r="BB26" s="106">
        <f t="shared" ref="BB26" si="45">SUM(BB22:BB25)</f>
        <v>212167.35188333335</v>
      </c>
      <c r="BC26" s="106">
        <f t="shared" ref="BC26" si="46">SUM(BC22:BC25)</f>
        <v>220133.61561666668</v>
      </c>
      <c r="BD26" s="106">
        <f t="shared" ref="BD26" si="47">SUM(BD22:BD25)</f>
        <v>243570.08576666669</v>
      </c>
      <c r="BE26" s="106">
        <f t="shared" ref="BE26" si="48">SUM(BE22:BE25)</f>
        <v>230725.5852673467</v>
      </c>
      <c r="BF26" s="106">
        <f t="shared" ref="BF26" si="49">SUM(BF22:BF25)</f>
        <v>217240.32574034782</v>
      </c>
      <c r="BG26" s="106">
        <f t="shared" ref="BG26" si="50">SUM(BG22:BG25)</f>
        <v>230389.73880906176</v>
      </c>
      <c r="BH26" s="106">
        <f t="shared" ref="BH26" si="51">SUM(BH22:BH25)</f>
        <v>229407.18772658313</v>
      </c>
      <c r="BI26" s="106">
        <f t="shared" ref="BI26" si="52">SUM(BI22:BI25)</f>
        <v>230096.20812297449</v>
      </c>
      <c r="BJ26" s="106">
        <f t="shared" ref="BJ26" si="53">SUM(BJ22:BJ25)</f>
        <v>231341.18589527404</v>
      </c>
      <c r="BK26" s="106">
        <f t="shared" ref="BK26" si="54">SUM(BK22:BK25)</f>
        <v>261145.79982561088</v>
      </c>
      <c r="BL26" s="106">
        <f t="shared" ref="BL26" si="55">SUM(BL22:BL25)</f>
        <v>246805.95206146946</v>
      </c>
      <c r="BM26" s="106">
        <f t="shared" ref="BM26" si="56">SUM(BM22:BM25)</f>
        <v>235192.0393557896</v>
      </c>
      <c r="BN26" s="106">
        <f t="shared" ref="BN26" si="57">SUM(BN22:BN25)</f>
        <v>239270.42092377291</v>
      </c>
      <c r="BO26" s="106">
        <f t="shared" ref="BO26" si="58">SUM(BO22:BO25)</f>
        <v>237583.45284169677</v>
      </c>
      <c r="BP26" s="106">
        <f t="shared" ref="BP26" si="59">SUM(BP22:BP25)</f>
        <v>229886.34770075648</v>
      </c>
      <c r="BQ26" s="106">
        <f t="shared" ref="BQ26" si="60">SUM(BQ22:BQ25)</f>
        <v>223364.67276444519</v>
      </c>
      <c r="BR26" s="106">
        <f t="shared" ref="BR26" si="61">SUM(BR22:BR25)</f>
        <v>216428.51190576132</v>
      </c>
      <c r="BS26" s="106">
        <f t="shared" ref="BS26" si="62">SUM(BS22:BS25)</f>
        <v>237817.63499127838</v>
      </c>
      <c r="BT26" s="106">
        <f t="shared" ref="BT26" si="63">SUM(BT22:BT25)</f>
        <v>223712.8676467</v>
      </c>
      <c r="BU26" s="106">
        <f t="shared" ref="BU26" si="64">SUM(BU22:BU25)</f>
        <v>191320.56972006665</v>
      </c>
      <c r="BV26" s="106">
        <f t="shared" ref="BV26" si="65">SUM(BV22:BV25)</f>
        <v>193153.66111696669</v>
      </c>
      <c r="BW26" s="106">
        <f t="shared" ref="BW26" si="66">SUM(BW22:BW25)</f>
        <v>208894.09334333334</v>
      </c>
      <c r="BX26" s="106">
        <f t="shared" ref="BX26" si="67">SUM(BX22:BX25)</f>
        <v>205456.06900300001</v>
      </c>
      <c r="BY26" s="106">
        <f t="shared" ref="BY26" si="68">SUM(BY22:BY25)</f>
        <v>196977.42433632998</v>
      </c>
      <c r="BZ26" s="106">
        <f t="shared" ref="BZ26" si="69">SUM(BZ22:BZ25)</f>
        <v>192599.40542033332</v>
      </c>
      <c r="CA26" s="106">
        <f t="shared" ref="CA26" si="70">SUM(CA22:CA25)</f>
        <v>189003.01939696315</v>
      </c>
      <c r="CB26" s="106">
        <f t="shared" ref="CB26" si="71">SUM(CB22:CB25)</f>
        <v>189716.30726696333</v>
      </c>
      <c r="CC26" s="106">
        <f t="shared" ref="CC26" si="72">SUM(CC22:CC25)</f>
        <v>194403.58675899671</v>
      </c>
      <c r="CD26" s="106">
        <f t="shared" ref="CD26" si="73">SUM(CD22:CD25)</f>
        <v>191318.40076666666</v>
      </c>
      <c r="CE26" s="106">
        <f t="shared" ref="CE26" si="74">SUM(CE22:CE25)</f>
        <v>195082.54258333342</v>
      </c>
      <c r="CF26" s="106">
        <f t="shared" ref="CF26" si="75">SUM(CF22:CF25)</f>
        <v>181316.13359999997</v>
      </c>
      <c r="CG26" s="106">
        <f t="shared" ref="CG26" si="76">SUM(CG22:CG25)</f>
        <v>175513.5485</v>
      </c>
      <c r="CH26" s="106">
        <f t="shared" ref="CH26" si="77">SUM(CH22:CH25)</f>
        <v>196203.77614999999</v>
      </c>
      <c r="CI26" s="106">
        <f t="shared" ref="CI26" si="78">SUM(CI22:CI25)</f>
        <v>240284.91357766662</v>
      </c>
      <c r="CJ26" s="106">
        <f t="shared" ref="CJ26" si="79">SUM(CJ22:CJ25)</f>
        <v>241924.76723776327</v>
      </c>
      <c r="CK26" s="106">
        <f t="shared" ref="CK26" si="80">SUM(CK22:CK25)</f>
        <v>287887.74073333334</v>
      </c>
      <c r="CL26" s="106">
        <f t="shared" ref="CL26" si="81">SUM(CL22:CL25)</f>
        <v>274277.0405166666</v>
      </c>
      <c r="CM26" s="106">
        <f t="shared" ref="CM26" si="82">SUM(CM22:CM25)</f>
        <v>308734.63998284767</v>
      </c>
      <c r="CN26" s="106">
        <f t="shared" ref="CN26" si="83">SUM(CN22:CN25)</f>
        <v>254149.49061666668</v>
      </c>
      <c r="CO26" s="106">
        <f t="shared" ref="CO26" si="84">SUM(CO22:CO25)</f>
        <v>235150.64658333329</v>
      </c>
      <c r="CP26" s="106">
        <f t="shared" ref="CP26" si="85">SUM(CP22:CP25)</f>
        <v>229724.12040037772</v>
      </c>
      <c r="CQ26" s="106">
        <f t="shared" ref="CQ26" si="86">SUM(CQ22:CQ25)</f>
        <v>311329.70928309829</v>
      </c>
      <c r="CR26" s="106">
        <f t="shared" ref="CR26" si="87">SUM(CR22:CR25)</f>
        <v>247508.65162849703</v>
      </c>
      <c r="CS26" s="106">
        <f t="shared" ref="CS26" si="88">SUM(CS22:CS25)</f>
        <v>265424.54606401315</v>
      </c>
      <c r="CT26" s="106">
        <f t="shared" ref="CT26" si="89">SUM(CT22:CT25)</f>
        <v>257882.85729627695</v>
      </c>
      <c r="CU26" s="106">
        <f t="shared" ref="CU26" si="90">SUM(CU22:CU25)</f>
        <v>293575.68270107749</v>
      </c>
      <c r="CV26" s="106">
        <f t="shared" ref="CV26" si="91">SUM(CV22:CV25)</f>
        <v>291231.30178135779</v>
      </c>
      <c r="CW26" s="106">
        <f t="shared" ref="CW26" si="92">SUM(CW22:CW25)</f>
        <v>294004.01950336917</v>
      </c>
      <c r="CX26" s="106">
        <f t="shared" ref="CX26" si="93">SUM(CX22:CX25)</f>
        <v>288253.74399463407</v>
      </c>
      <c r="CY26" s="106">
        <f t="shared" ref="CY26" si="94">SUM(CY22:CY25)</f>
        <v>267224.85729381553</v>
      </c>
      <c r="CZ26" s="106">
        <f t="shared" ref="CZ26" si="95">SUM(CZ22:CZ25)</f>
        <v>277316.42977936851</v>
      </c>
      <c r="DA26" s="106">
        <f t="shared" ref="DA26" si="96">SUM(DA22:DA25)</f>
        <v>258943.53384602521</v>
      </c>
      <c r="DB26" s="106">
        <f t="shared" ref="DB26" si="97">SUM(DB22:DB25)</f>
        <v>251946.89510866386</v>
      </c>
      <c r="DC26" s="106">
        <f t="shared" ref="DC26" si="98">SUM(DC22:DC25)</f>
        <v>261342.33168214883</v>
      </c>
      <c r="DD26" s="106">
        <f t="shared" ref="DD26" si="99">SUM(DD22:DD25)</f>
        <v>287196.7917181084</v>
      </c>
      <c r="DE26" s="106">
        <f t="shared" ref="DE26" si="100">SUM(DE22:DE25)</f>
        <v>299405.5739672482</v>
      </c>
      <c r="DF26" s="106">
        <f t="shared" ref="DF26" si="101">SUM(DF22:DF25)</f>
        <v>289409.74445499165</v>
      </c>
      <c r="DG26" s="106">
        <f t="shared" ref="DG26" si="102">SUM(DG22:DG25)</f>
        <v>329840.52057804645</v>
      </c>
      <c r="DH26" s="106">
        <f t="shared" ref="DH26" si="103">SUM(DH22:DH25)</f>
        <v>329157.60647790658</v>
      </c>
      <c r="DI26" s="106">
        <f t="shared" ref="DI26" si="104">SUM(DI22:DI25)</f>
        <v>309912.0812756404</v>
      </c>
      <c r="DJ26" s="106">
        <f t="shared" ref="DJ26" si="105">SUM(DJ22:DJ25)</f>
        <v>316647.99118932785</v>
      </c>
      <c r="DK26" s="106">
        <f t="shared" ref="DK26" si="106">SUM(DK22:DK25)</f>
        <v>308588.41934149707</v>
      </c>
      <c r="DL26" s="106">
        <f t="shared" ref="DL26" si="107">SUM(DL22:DL25)</f>
        <v>302874.49983408011</v>
      </c>
      <c r="DM26" s="106">
        <f t="shared" ref="DM26" si="108">SUM(DM22:DM25)</f>
        <v>266191.63834622409</v>
      </c>
      <c r="DN26" s="106">
        <f t="shared" ref="DN26" si="109">SUM(DN22:DN25)</f>
        <v>271896.98061022221</v>
      </c>
      <c r="DO26" s="106">
        <f t="shared" ref="DO26" si="110">SUM(DO22:DO25)</f>
        <v>286970.58260287938</v>
      </c>
      <c r="DP26" s="106">
        <f t="shared" ref="DP26" si="111">SUM(DP22:DP25)</f>
        <v>293480.19785202394</v>
      </c>
      <c r="DQ26" s="106">
        <f t="shared" ref="DQ26" si="112">SUM(DQ22:DQ25)</f>
        <v>296007.13113569067</v>
      </c>
      <c r="DR26" s="106">
        <f t="shared" ref="DR26" si="113">SUM(DR22:DR25)</f>
        <v>288687.64735759096</v>
      </c>
      <c r="DS26" s="106">
        <f t="shared" ref="DS26" si="114">SUM(DS22:DS25)</f>
        <v>318974.98150620988</v>
      </c>
      <c r="DT26" s="106">
        <f t="shared" ref="DT26" si="115">SUM(DT22:DT25)</f>
        <v>313845.31116923079</v>
      </c>
      <c r="DU26" s="106">
        <f t="shared" ref="DU26" si="116">SUM(DU22:DU25)</f>
        <v>300744.7177358974</v>
      </c>
      <c r="DV26" s="106">
        <f t="shared" ref="DV26" si="117">SUM(DV22:DV25)</f>
        <v>313152.26446666638</v>
      </c>
      <c r="DW26" s="106">
        <f t="shared" ref="DW26" si="118">SUM(DW22:DW25)</f>
        <v>307566.73971666623</v>
      </c>
      <c r="DX26" s="106">
        <f t="shared" ref="DX26" si="119">SUM(DX22:DX25)</f>
        <v>310995.34127113514</v>
      </c>
      <c r="DY26" s="106">
        <f t="shared" ref="DY26" si="120">SUM(DY22:DY25)</f>
        <v>306288.41301666643</v>
      </c>
      <c r="DZ26" s="106">
        <f t="shared" ref="DZ26" si="121">SUM(DZ22:DZ25)</f>
        <v>337096.5596499996</v>
      </c>
      <c r="EA26" s="106">
        <f t="shared" ref="EA26" si="122">SUM(EA22:EA25)</f>
        <v>331743.47743333294</v>
      </c>
      <c r="EB26" s="106">
        <f t="shared" ref="EB26" si="123">SUM(EB22:EB25)</f>
        <v>332801.91498333297</v>
      </c>
      <c r="EC26" s="106">
        <f t="shared" ref="EC26" si="124">SUM(EC22:EC25)</f>
        <v>305293.65494999953</v>
      </c>
      <c r="ED26" s="106">
        <f t="shared" ref="ED26" si="125">SUM(ED22:ED25)</f>
        <v>281034.79631666641</v>
      </c>
      <c r="EE26" s="106">
        <f t="shared" ref="EE26" si="126">SUM(EE22:EE25)</f>
        <v>316690.26439999975</v>
      </c>
      <c r="EF26" s="106">
        <f t="shared" ref="EF26" si="127">SUM(EF22:EF25)</f>
        <v>316562.76981666638</v>
      </c>
      <c r="EG26" s="106">
        <f t="shared" ref="EG26" si="128">SUM(EG22:EG25)</f>
        <v>305027.01719999989</v>
      </c>
      <c r="EH26" s="106">
        <f t="shared" ref="EH26" si="129">SUM(EH22:EH25)</f>
        <v>329648.60744999908</v>
      </c>
      <c r="EI26" s="106">
        <f t="shared" ref="EI26" si="130">SUM(EI22:EI25)</f>
        <v>303463.40956666647</v>
      </c>
      <c r="EJ26" s="106">
        <f t="shared" ref="EJ26" si="131">SUM(EJ22:EJ25)</f>
        <v>317696.18411666632</v>
      </c>
      <c r="EK26" s="106">
        <f t="shared" ref="EK26" si="132">SUM(EK22:EK25)</f>
        <v>324660.74691666581</v>
      </c>
      <c r="EL26" s="106">
        <f t="shared" ref="EL26" si="133">SUM(EL22:EL25)</f>
        <v>361574.90208333218</v>
      </c>
      <c r="EM26" s="106">
        <f t="shared" ref="EM26" si="134">SUM(EM22:EM25)</f>
        <v>368854.23766666616</v>
      </c>
      <c r="EN26" s="106">
        <f t="shared" ref="EN26" si="135">SUM(EN22:EN25)</f>
        <v>350856.58141666575</v>
      </c>
      <c r="EO26" s="106">
        <f t="shared" ref="EO26" si="136">SUM(EO22:EO25)</f>
        <v>351094.88846666587</v>
      </c>
      <c r="EP26" s="106">
        <f t="shared" ref="EP26" si="137">SUM(EP22:EP25)</f>
        <v>336667.80399999942</v>
      </c>
      <c r="EQ26" s="106">
        <f t="shared" ref="EQ26" si="138">SUM(EQ22:EQ25)</f>
        <v>347069.2755999997</v>
      </c>
      <c r="ER26" s="106">
        <f t="shared" ref="ER26" si="139">SUM(ER22:ER25)</f>
        <v>368126.95481666661</v>
      </c>
      <c r="ES26" s="106">
        <f t="shared" ref="ES26" si="140">SUM(ES22:ES25)</f>
        <v>351940.49748333334</v>
      </c>
      <c r="ET26" s="106">
        <f t="shared" ref="ET26" si="141">SUM(ET22:ET25)</f>
        <v>396833.10243333335</v>
      </c>
      <c r="EU26" s="106">
        <f t="shared" ref="EU26" si="142">SUM(EU22:EU25)</f>
        <v>372968.04214999999</v>
      </c>
      <c r="EV26" s="106">
        <f t="shared" ref="EV26" si="143">SUM(EV22:EV25)</f>
        <v>384770.2218</v>
      </c>
      <c r="EW26" s="106">
        <f t="shared" ref="EW26" si="144">SUM(EW22:EW25)</f>
        <v>380733.5921833333</v>
      </c>
      <c r="EX26" s="106">
        <f t="shared" ref="EX26" si="145">SUM(EX22:EX25)</f>
        <v>405812.11710000003</v>
      </c>
      <c r="EY26" s="106">
        <f t="shared" ref="EY26" si="146">SUM(EY22:EY25)</f>
        <v>418568.4756166666</v>
      </c>
      <c r="EZ26" s="106">
        <f t="shared" ref="EZ26" si="147">SUM(EZ22:EZ25)</f>
        <v>405155.42843333341</v>
      </c>
      <c r="FA26" s="106">
        <f t="shared" ref="FA26" si="148">SUM(FA22:FA25)</f>
        <v>414867.40328333329</v>
      </c>
      <c r="FB26" s="106">
        <f t="shared" ref="FB26" si="149">SUM(FB22:FB25)</f>
        <v>388050.83668333333</v>
      </c>
      <c r="FC26" s="106">
        <f t="shared" ref="FC26:FD26" si="150">SUM(FC22:FC25)</f>
        <v>409764.8376333334</v>
      </c>
      <c r="FD26" s="106">
        <f t="shared" si="150"/>
        <v>391675.72960657254</v>
      </c>
      <c r="FE26" s="106">
        <f t="shared" ref="FE26:FO26" si="151">SUM(FE22:FE25)</f>
        <v>358503.24166276102</v>
      </c>
      <c r="FF26" s="106">
        <f t="shared" si="151"/>
        <v>401508.31088667421</v>
      </c>
      <c r="FG26" s="106">
        <f t="shared" si="151"/>
        <v>407890.29081481148</v>
      </c>
      <c r="FH26" s="106">
        <f t="shared" si="151"/>
        <v>436892.24960322306</v>
      </c>
      <c r="FI26" s="106">
        <f t="shared" si="151"/>
        <v>427919.61347251455</v>
      </c>
      <c r="FJ26" s="106">
        <f t="shared" si="151"/>
        <v>449115.55949382205</v>
      </c>
      <c r="FK26" s="106">
        <f t="shared" si="151"/>
        <v>475464.59452726319</v>
      </c>
      <c r="FL26" s="106">
        <f t="shared" si="151"/>
        <v>459942.27254972118</v>
      </c>
      <c r="FM26" s="106">
        <f t="shared" si="151"/>
        <v>469964.29308333341</v>
      </c>
      <c r="FN26" s="106">
        <f t="shared" si="151"/>
        <v>438945.26209114329</v>
      </c>
      <c r="FO26" s="106">
        <f t="shared" si="151"/>
        <v>480763.82624444942</v>
      </c>
    </row>
    <row r="28" spans="3:171" x14ac:dyDescent="0.25">
      <c r="C28" s="58" t="s">
        <v>95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</row>
    <row r="29" spans="3:171" x14ac:dyDescent="0.25">
      <c r="D29" s="108">
        <f>D21</f>
        <v>39814</v>
      </c>
      <c r="E29" s="108">
        <f t="shared" ref="E29:I29" si="152">E21</f>
        <v>39845</v>
      </c>
      <c r="F29" s="108">
        <f t="shared" si="152"/>
        <v>39873</v>
      </c>
      <c r="G29" s="108">
        <f t="shared" si="152"/>
        <v>39904</v>
      </c>
      <c r="H29" s="108">
        <f t="shared" si="152"/>
        <v>39934</v>
      </c>
      <c r="I29" s="108">
        <f t="shared" si="152"/>
        <v>39965</v>
      </c>
      <c r="J29" s="108">
        <f t="shared" ref="J29:BU29" si="153">J21</f>
        <v>39995</v>
      </c>
      <c r="K29" s="108">
        <f t="shared" si="153"/>
        <v>40026</v>
      </c>
      <c r="L29" s="108">
        <f t="shared" si="153"/>
        <v>40057</v>
      </c>
      <c r="M29" s="108">
        <f t="shared" si="153"/>
        <v>40087</v>
      </c>
      <c r="N29" s="108">
        <f t="shared" si="153"/>
        <v>40118</v>
      </c>
      <c r="O29" s="108">
        <f t="shared" si="153"/>
        <v>40148</v>
      </c>
      <c r="P29" s="108">
        <f t="shared" si="153"/>
        <v>40179</v>
      </c>
      <c r="Q29" s="108">
        <f t="shared" si="153"/>
        <v>40210</v>
      </c>
      <c r="R29" s="108">
        <f t="shared" si="153"/>
        <v>40238</v>
      </c>
      <c r="S29" s="108">
        <f t="shared" si="153"/>
        <v>40269</v>
      </c>
      <c r="T29" s="108">
        <f t="shared" si="153"/>
        <v>40299</v>
      </c>
      <c r="U29" s="108">
        <f t="shared" si="153"/>
        <v>40330</v>
      </c>
      <c r="V29" s="108">
        <f t="shared" si="153"/>
        <v>40360</v>
      </c>
      <c r="W29" s="108">
        <f t="shared" si="153"/>
        <v>40391</v>
      </c>
      <c r="X29" s="108">
        <f t="shared" si="153"/>
        <v>40422</v>
      </c>
      <c r="Y29" s="108">
        <f t="shared" si="153"/>
        <v>40452</v>
      </c>
      <c r="Z29" s="108">
        <f t="shared" si="153"/>
        <v>40483</v>
      </c>
      <c r="AA29" s="108">
        <f t="shared" si="153"/>
        <v>40513</v>
      </c>
      <c r="AB29" s="108">
        <f t="shared" si="153"/>
        <v>40544</v>
      </c>
      <c r="AC29" s="108">
        <f t="shared" si="153"/>
        <v>40575</v>
      </c>
      <c r="AD29" s="108">
        <f t="shared" si="153"/>
        <v>40603</v>
      </c>
      <c r="AE29" s="108">
        <f t="shared" si="153"/>
        <v>40634</v>
      </c>
      <c r="AF29" s="108">
        <f t="shared" si="153"/>
        <v>40664</v>
      </c>
      <c r="AG29" s="108">
        <f t="shared" si="153"/>
        <v>40695</v>
      </c>
      <c r="AH29" s="108">
        <f t="shared" si="153"/>
        <v>40725</v>
      </c>
      <c r="AI29" s="108">
        <f t="shared" si="153"/>
        <v>40756</v>
      </c>
      <c r="AJ29" s="108">
        <f t="shared" si="153"/>
        <v>40787</v>
      </c>
      <c r="AK29" s="108">
        <f t="shared" si="153"/>
        <v>40817</v>
      </c>
      <c r="AL29" s="108">
        <f t="shared" si="153"/>
        <v>40848</v>
      </c>
      <c r="AM29" s="108">
        <f t="shared" si="153"/>
        <v>40878</v>
      </c>
      <c r="AN29" s="108">
        <f t="shared" si="153"/>
        <v>40909</v>
      </c>
      <c r="AO29" s="108">
        <f t="shared" si="153"/>
        <v>40940</v>
      </c>
      <c r="AP29" s="108">
        <f t="shared" si="153"/>
        <v>40969</v>
      </c>
      <c r="AQ29" s="108">
        <f t="shared" si="153"/>
        <v>41000</v>
      </c>
      <c r="AR29" s="108">
        <f t="shared" si="153"/>
        <v>41030</v>
      </c>
      <c r="AS29" s="108">
        <f t="shared" si="153"/>
        <v>41061</v>
      </c>
      <c r="AT29" s="108">
        <f t="shared" si="153"/>
        <v>41091</v>
      </c>
      <c r="AU29" s="108">
        <f t="shared" si="153"/>
        <v>41122</v>
      </c>
      <c r="AV29" s="108">
        <f t="shared" si="153"/>
        <v>41153</v>
      </c>
      <c r="AW29" s="108">
        <f t="shared" si="153"/>
        <v>41183</v>
      </c>
      <c r="AX29" s="108">
        <f t="shared" si="153"/>
        <v>41214</v>
      </c>
      <c r="AY29" s="108">
        <f t="shared" si="153"/>
        <v>41244</v>
      </c>
      <c r="AZ29" s="108">
        <f t="shared" si="153"/>
        <v>41275</v>
      </c>
      <c r="BA29" s="108">
        <f t="shared" si="153"/>
        <v>41306</v>
      </c>
      <c r="BB29" s="108">
        <f t="shared" si="153"/>
        <v>41334</v>
      </c>
      <c r="BC29" s="108">
        <f t="shared" si="153"/>
        <v>41365</v>
      </c>
      <c r="BD29" s="108">
        <f t="shared" si="153"/>
        <v>41395</v>
      </c>
      <c r="BE29" s="108">
        <f t="shared" si="153"/>
        <v>41426</v>
      </c>
      <c r="BF29" s="108">
        <f t="shared" si="153"/>
        <v>41456</v>
      </c>
      <c r="BG29" s="108">
        <f t="shared" si="153"/>
        <v>41487</v>
      </c>
      <c r="BH29" s="108">
        <f t="shared" si="153"/>
        <v>41518</v>
      </c>
      <c r="BI29" s="108">
        <f t="shared" si="153"/>
        <v>41548</v>
      </c>
      <c r="BJ29" s="108">
        <f t="shared" si="153"/>
        <v>41579</v>
      </c>
      <c r="BK29" s="108">
        <f t="shared" si="153"/>
        <v>41609</v>
      </c>
      <c r="BL29" s="108">
        <f t="shared" si="153"/>
        <v>41640</v>
      </c>
      <c r="BM29" s="108">
        <f t="shared" si="153"/>
        <v>41671</v>
      </c>
      <c r="BN29" s="108">
        <f t="shared" si="153"/>
        <v>41699</v>
      </c>
      <c r="BO29" s="108">
        <f t="shared" si="153"/>
        <v>41730</v>
      </c>
      <c r="BP29" s="108">
        <f t="shared" si="153"/>
        <v>41760</v>
      </c>
      <c r="BQ29" s="108">
        <f t="shared" si="153"/>
        <v>41791</v>
      </c>
      <c r="BR29" s="108">
        <f t="shared" si="153"/>
        <v>41821</v>
      </c>
      <c r="BS29" s="108">
        <f t="shared" si="153"/>
        <v>41852</v>
      </c>
      <c r="BT29" s="108">
        <f t="shared" si="153"/>
        <v>41883</v>
      </c>
      <c r="BU29" s="108">
        <f t="shared" si="153"/>
        <v>41913</v>
      </c>
      <c r="BV29" s="108">
        <f t="shared" ref="BV29:EG29" si="154">BV21</f>
        <v>41944</v>
      </c>
      <c r="BW29" s="108">
        <f t="shared" si="154"/>
        <v>41974</v>
      </c>
      <c r="BX29" s="108">
        <f t="shared" si="154"/>
        <v>42005</v>
      </c>
      <c r="BY29" s="108">
        <f t="shared" si="154"/>
        <v>42036</v>
      </c>
      <c r="BZ29" s="108">
        <f t="shared" si="154"/>
        <v>42064</v>
      </c>
      <c r="CA29" s="108">
        <f t="shared" si="154"/>
        <v>42095</v>
      </c>
      <c r="CB29" s="108">
        <f t="shared" si="154"/>
        <v>42125</v>
      </c>
      <c r="CC29" s="108">
        <f t="shared" si="154"/>
        <v>42156</v>
      </c>
      <c r="CD29" s="108">
        <f t="shared" si="154"/>
        <v>42186</v>
      </c>
      <c r="CE29" s="108">
        <f t="shared" si="154"/>
        <v>42217</v>
      </c>
      <c r="CF29" s="108">
        <f t="shared" si="154"/>
        <v>42248</v>
      </c>
      <c r="CG29" s="108">
        <f t="shared" si="154"/>
        <v>42278</v>
      </c>
      <c r="CH29" s="108">
        <f t="shared" si="154"/>
        <v>42309</v>
      </c>
      <c r="CI29" s="108">
        <f t="shared" si="154"/>
        <v>42339</v>
      </c>
      <c r="CJ29" s="108">
        <f t="shared" si="154"/>
        <v>42370</v>
      </c>
      <c r="CK29" s="108">
        <f t="shared" si="154"/>
        <v>42401</v>
      </c>
      <c r="CL29" s="108">
        <f t="shared" si="154"/>
        <v>42430</v>
      </c>
      <c r="CM29" s="108">
        <f t="shared" si="154"/>
        <v>42461</v>
      </c>
      <c r="CN29" s="108">
        <f t="shared" si="154"/>
        <v>42491</v>
      </c>
      <c r="CO29" s="108">
        <f t="shared" si="154"/>
        <v>42522</v>
      </c>
      <c r="CP29" s="108">
        <f t="shared" si="154"/>
        <v>42552</v>
      </c>
      <c r="CQ29" s="108">
        <f t="shared" si="154"/>
        <v>42583</v>
      </c>
      <c r="CR29" s="108">
        <f t="shared" si="154"/>
        <v>42614</v>
      </c>
      <c r="CS29" s="108">
        <f t="shared" si="154"/>
        <v>42644</v>
      </c>
      <c r="CT29" s="108">
        <f t="shared" si="154"/>
        <v>42675</v>
      </c>
      <c r="CU29" s="108">
        <f t="shared" si="154"/>
        <v>42705</v>
      </c>
      <c r="CV29" s="108">
        <f t="shared" si="154"/>
        <v>42736</v>
      </c>
      <c r="CW29" s="108">
        <f t="shared" si="154"/>
        <v>42767</v>
      </c>
      <c r="CX29" s="108">
        <f t="shared" si="154"/>
        <v>42795</v>
      </c>
      <c r="CY29" s="108">
        <f t="shared" si="154"/>
        <v>42826</v>
      </c>
      <c r="CZ29" s="108">
        <f t="shared" si="154"/>
        <v>42856</v>
      </c>
      <c r="DA29" s="108">
        <f t="shared" si="154"/>
        <v>42887</v>
      </c>
      <c r="DB29" s="108">
        <f t="shared" si="154"/>
        <v>42917</v>
      </c>
      <c r="DC29" s="108">
        <f t="shared" si="154"/>
        <v>42948</v>
      </c>
      <c r="DD29" s="108">
        <f t="shared" si="154"/>
        <v>42979</v>
      </c>
      <c r="DE29" s="108">
        <f t="shared" si="154"/>
        <v>43009</v>
      </c>
      <c r="DF29" s="108">
        <f t="shared" si="154"/>
        <v>43040</v>
      </c>
      <c r="DG29" s="108">
        <f t="shared" si="154"/>
        <v>43070</v>
      </c>
      <c r="DH29" s="108">
        <f t="shared" si="154"/>
        <v>43101</v>
      </c>
      <c r="DI29" s="108">
        <f t="shared" si="154"/>
        <v>43132</v>
      </c>
      <c r="DJ29" s="108">
        <f t="shared" si="154"/>
        <v>43160</v>
      </c>
      <c r="DK29" s="108">
        <f t="shared" si="154"/>
        <v>43191</v>
      </c>
      <c r="DL29" s="108">
        <f t="shared" si="154"/>
        <v>43221</v>
      </c>
      <c r="DM29" s="108">
        <f t="shared" si="154"/>
        <v>43252</v>
      </c>
      <c r="DN29" s="108">
        <f t="shared" si="154"/>
        <v>43282</v>
      </c>
      <c r="DO29" s="108">
        <f t="shared" si="154"/>
        <v>43313</v>
      </c>
      <c r="DP29" s="108">
        <f t="shared" si="154"/>
        <v>43344</v>
      </c>
      <c r="DQ29" s="108">
        <f t="shared" si="154"/>
        <v>43374</v>
      </c>
      <c r="DR29" s="108">
        <f t="shared" si="154"/>
        <v>43405</v>
      </c>
      <c r="DS29" s="108">
        <f t="shared" si="154"/>
        <v>43435</v>
      </c>
      <c r="DT29" s="108">
        <f t="shared" si="154"/>
        <v>43466</v>
      </c>
      <c r="DU29" s="108">
        <f t="shared" si="154"/>
        <v>43497</v>
      </c>
      <c r="DV29" s="108">
        <f t="shared" si="154"/>
        <v>43525</v>
      </c>
      <c r="DW29" s="108">
        <f t="shared" si="154"/>
        <v>43556</v>
      </c>
      <c r="DX29" s="108">
        <f t="shared" si="154"/>
        <v>43586</v>
      </c>
      <c r="DY29" s="108">
        <f t="shared" si="154"/>
        <v>43617</v>
      </c>
      <c r="DZ29" s="108">
        <f t="shared" si="154"/>
        <v>43647</v>
      </c>
      <c r="EA29" s="108">
        <f t="shared" si="154"/>
        <v>43678</v>
      </c>
      <c r="EB29" s="108">
        <f t="shared" si="154"/>
        <v>43709</v>
      </c>
      <c r="EC29" s="108">
        <f t="shared" si="154"/>
        <v>43739</v>
      </c>
      <c r="ED29" s="108">
        <f t="shared" si="154"/>
        <v>43770</v>
      </c>
      <c r="EE29" s="108">
        <f t="shared" si="154"/>
        <v>43800</v>
      </c>
      <c r="EF29" s="108">
        <f t="shared" si="154"/>
        <v>43831</v>
      </c>
      <c r="EG29" s="108">
        <f t="shared" si="154"/>
        <v>43862</v>
      </c>
      <c r="EH29" s="108">
        <f t="shared" ref="EH29:FC29" si="155">EH21</f>
        <v>43891</v>
      </c>
      <c r="EI29" s="108">
        <f t="shared" si="155"/>
        <v>43922</v>
      </c>
      <c r="EJ29" s="108">
        <f t="shared" si="155"/>
        <v>43952</v>
      </c>
      <c r="EK29" s="108">
        <f t="shared" si="155"/>
        <v>43983</v>
      </c>
      <c r="EL29" s="108">
        <f t="shared" si="155"/>
        <v>44013</v>
      </c>
      <c r="EM29" s="108">
        <f t="shared" si="155"/>
        <v>44044</v>
      </c>
      <c r="EN29" s="108">
        <f t="shared" si="155"/>
        <v>44075</v>
      </c>
      <c r="EO29" s="108">
        <f t="shared" si="155"/>
        <v>44105</v>
      </c>
      <c r="EP29" s="108">
        <f t="shared" si="155"/>
        <v>44136</v>
      </c>
      <c r="EQ29" s="108">
        <f t="shared" si="155"/>
        <v>44166</v>
      </c>
      <c r="ER29" s="108">
        <f t="shared" si="155"/>
        <v>44197</v>
      </c>
      <c r="ES29" s="108">
        <f t="shared" si="155"/>
        <v>44228</v>
      </c>
      <c r="ET29" s="108">
        <f t="shared" si="155"/>
        <v>44256</v>
      </c>
      <c r="EU29" s="108">
        <f t="shared" si="155"/>
        <v>44287</v>
      </c>
      <c r="EV29" s="108">
        <f t="shared" si="155"/>
        <v>44317</v>
      </c>
      <c r="EW29" s="108">
        <f t="shared" si="155"/>
        <v>44348</v>
      </c>
      <c r="EX29" s="108">
        <f t="shared" si="155"/>
        <v>44378</v>
      </c>
      <c r="EY29" s="108">
        <f t="shared" si="155"/>
        <v>44409</v>
      </c>
      <c r="EZ29" s="108">
        <f t="shared" si="155"/>
        <v>44440</v>
      </c>
      <c r="FA29" s="108">
        <f t="shared" si="155"/>
        <v>44470</v>
      </c>
      <c r="FB29" s="108">
        <f t="shared" si="155"/>
        <v>44501</v>
      </c>
      <c r="FC29" s="108">
        <f t="shared" si="155"/>
        <v>44531</v>
      </c>
      <c r="FD29" s="108">
        <f>FD21</f>
        <v>44562</v>
      </c>
      <c r="FE29" s="108">
        <f>FE21</f>
        <v>44593</v>
      </c>
      <c r="FF29" s="108">
        <f t="shared" ref="FF29:FO29" si="156">FF21</f>
        <v>44621</v>
      </c>
      <c r="FG29" s="108">
        <f t="shared" si="156"/>
        <v>44652</v>
      </c>
      <c r="FH29" s="108">
        <f t="shared" si="156"/>
        <v>44682</v>
      </c>
      <c r="FI29" s="108">
        <f t="shared" si="156"/>
        <v>44713</v>
      </c>
      <c r="FJ29" s="108">
        <f t="shared" si="156"/>
        <v>44743</v>
      </c>
      <c r="FK29" s="108">
        <f t="shared" si="156"/>
        <v>44774</v>
      </c>
      <c r="FL29" s="108">
        <f t="shared" si="156"/>
        <v>44805</v>
      </c>
      <c r="FM29" s="108">
        <f t="shared" si="156"/>
        <v>44835</v>
      </c>
      <c r="FN29" s="108">
        <f t="shared" si="156"/>
        <v>44866</v>
      </c>
      <c r="FO29" s="108">
        <f t="shared" si="156"/>
        <v>44896</v>
      </c>
    </row>
    <row r="30" spans="3:171" x14ac:dyDescent="0.25">
      <c r="C30" s="2" t="str">
        <f>C22</f>
        <v>MTN</v>
      </c>
      <c r="D30" s="107">
        <f>'[2]Marché Par Opérateur TM'!C137</f>
        <v>0</v>
      </c>
      <c r="E30" s="107">
        <f>'[2]Marché Par Opérateur TM'!D137</f>
        <v>0</v>
      </c>
      <c r="F30" s="107">
        <f>'[2]Marché Par Opérateur TM'!E137</f>
        <v>0</v>
      </c>
      <c r="G30" s="107">
        <f>'[2]Marché Par Opérateur TM'!F137</f>
        <v>0</v>
      </c>
      <c r="H30" s="107">
        <f>'[2]Marché Par Opérateur TM'!G137</f>
        <v>0</v>
      </c>
      <c r="I30" s="107">
        <f>'[2]Marché Par Opérateur TM'!H137</f>
        <v>0</v>
      </c>
      <c r="J30" s="107">
        <f>'[2]Marché Par Opérateur TM'!I137</f>
        <v>0</v>
      </c>
      <c r="K30" s="107">
        <f>'[2]Marché Par Opérateur TM'!J137</f>
        <v>0</v>
      </c>
      <c r="L30" s="107">
        <f>'[2]Marché Par Opérateur TM'!K137</f>
        <v>0</v>
      </c>
      <c r="M30" s="107">
        <f>'[2]Marché Par Opérateur TM'!L137</f>
        <v>0</v>
      </c>
      <c r="N30" s="107">
        <f>'[2]Marché Par Opérateur TM'!M137</f>
        <v>0</v>
      </c>
      <c r="O30" s="107">
        <f>'[2]Marché Par Opérateur TM'!N137</f>
        <v>0</v>
      </c>
      <c r="P30" s="107">
        <f>'[2]Marché Par Opérateur TM'!O137</f>
        <v>0</v>
      </c>
      <c r="Q30" s="107">
        <f>'[2]Marché Par Opérateur TM'!P137</f>
        <v>0</v>
      </c>
      <c r="R30" s="107">
        <f>'[2]Marché Par Opérateur TM'!Q137</f>
        <v>0</v>
      </c>
      <c r="S30" s="107">
        <f>'[2]Marché Par Opérateur TM'!R137</f>
        <v>0</v>
      </c>
      <c r="T30" s="107">
        <f>'[2]Marché Par Opérateur TM'!S137</f>
        <v>0</v>
      </c>
      <c r="U30" s="107">
        <f>'[2]Marché Par Opérateur TM'!T137</f>
        <v>187.07384054545918</v>
      </c>
      <c r="V30" s="107">
        <f>'[2]Marché Par Opérateur TM'!U137</f>
        <v>200.50305755554095</v>
      </c>
      <c r="W30" s="107">
        <f>'[2]Marché Par Opérateur TM'!V137</f>
        <v>170.76469446370749</v>
      </c>
      <c r="X30" s="107">
        <f>'[2]Marché Par Opérateur TM'!W137</f>
        <v>148.22395253681978</v>
      </c>
      <c r="Y30" s="107">
        <f>'[2]Marché Par Opérateur TM'!X137</f>
        <v>119.71695464546289</v>
      </c>
      <c r="Z30" s="107">
        <f>'[2]Marché Par Opérateur TM'!Y137</f>
        <v>102.07970229913788</v>
      </c>
      <c r="AA30" s="107">
        <f>'[2]Marché Par Opérateur TM'!Z137</f>
        <v>93.779666649023952</v>
      </c>
      <c r="AB30" s="107">
        <f>'[2]Marché Par Opérateur TM'!AA137</f>
        <v>88.852831529578722</v>
      </c>
      <c r="AC30" s="107">
        <f>'[2]Marché Par Opérateur TM'!AB137</f>
        <v>81.50527572114008</v>
      </c>
      <c r="AD30" s="107">
        <f>'[2]Marché Par Opérateur TM'!AC137</f>
        <v>93.032510224944673</v>
      </c>
      <c r="AE30" s="107">
        <f>'[2]Marché Par Opérateur TM'!AD137</f>
        <v>86.630754489136024</v>
      </c>
      <c r="AF30" s="107">
        <f>'[2]Marché Par Opérateur TM'!AE137</f>
        <v>82.207014269750545</v>
      </c>
      <c r="AG30" s="107">
        <f>'[2]Marché Par Opérateur TM'!AF137</f>
        <v>83.327012339535102</v>
      </c>
      <c r="AH30" s="107">
        <f>'[2]Marché Par Opérateur TM'!AG137</f>
        <v>99.415505668938479</v>
      </c>
      <c r="AI30" s="107">
        <f>'[2]Marché Par Opérateur TM'!AH137</f>
        <v>95.239443757085056</v>
      </c>
      <c r="AJ30" s="107">
        <f>'[2]Marché Par Opérateur TM'!AI137</f>
        <v>89.358478546225285</v>
      </c>
      <c r="AK30" s="107">
        <f>'[2]Marché Par Opérateur TM'!AJ137</f>
        <v>95.496883578139162</v>
      </c>
      <c r="AL30" s="107">
        <f>'[2]Marché Par Opérateur TM'!AK137</f>
        <v>80.06765134429186</v>
      </c>
      <c r="AM30" s="107">
        <f>'[2]Marché Par Opérateur TM'!AL137</f>
        <v>81.796741280227693</v>
      </c>
      <c r="AN30" s="107">
        <f>'[2]Marché Par Opérateur TM'!AM137</f>
        <v>74.976385511762075</v>
      </c>
      <c r="AO30" s="107">
        <f>'[2]Marché Par Opérateur TM'!AN137</f>
        <v>66.961586231484418</v>
      </c>
      <c r="AP30" s="107">
        <f>'[2]Marché Par Opérateur TM'!AO137</f>
        <v>79.4956597934641</v>
      </c>
      <c r="AQ30" s="107">
        <f>'[2]Marché Par Opérateur TM'!AP137</f>
        <v>83.648602528035269</v>
      </c>
      <c r="AR30" s="107">
        <f>'[2]Marché Par Opérateur TM'!AQ137</f>
        <v>77.784151635932545</v>
      </c>
      <c r="AS30" s="107">
        <f>'[2]Marché Par Opérateur TM'!AR137</f>
        <v>79.526750609276391</v>
      </c>
      <c r="AT30" s="107">
        <f>'[2]Marché Par Opérateur TM'!AS137</f>
        <v>95.653297147045478</v>
      </c>
      <c r="AU30" s="107">
        <f>'[2]Marché Par Opérateur TM'!AT137</f>
        <v>101.09820137085833</v>
      </c>
      <c r="AV30" s="107">
        <f>'[2]Marché Par Opérateur TM'!AU137</f>
        <v>109.26467955523565</v>
      </c>
      <c r="AW30" s="107">
        <f>'[2]Marché Par Opérateur TM'!AV137</f>
        <v>107.05384831976234</v>
      </c>
      <c r="AX30" s="107">
        <f>'[2]Marché Par Opérateur TM'!AW137</f>
        <v>89.141484184860943</v>
      </c>
      <c r="AY30" s="107">
        <f>'[2]Marché Par Opérateur TM'!AX137</f>
        <v>81.330951458680701</v>
      </c>
      <c r="AZ30" s="107">
        <f>'[2]Marché Par Opérateur TM'!AY137</f>
        <v>73.602205977415892</v>
      </c>
      <c r="BA30" s="107">
        <f>'[2]Marché Par Opérateur TM'!AZ137</f>
        <v>72.185732433035923</v>
      </c>
      <c r="BB30" s="107">
        <f>'[2]Marché Par Opérateur TM'!BA137</f>
        <v>88.630715476804383</v>
      </c>
      <c r="BC30" s="107">
        <f>'[2]Marché Par Opérateur TM'!BB137</f>
        <v>82.385814884674502</v>
      </c>
      <c r="BD30" s="107">
        <f>'[2]Marché Par Opérateur TM'!BC137</f>
        <v>80.438309677913679</v>
      </c>
      <c r="BE30" s="107">
        <f>'[2]Marché Par Opérateur TM'!BD137</f>
        <v>88.779340511437383</v>
      </c>
      <c r="BF30" s="107">
        <f>'[2]Marché Par Opérateur TM'!BE137</f>
        <v>108.05592712807066</v>
      </c>
      <c r="BG30" s="107">
        <f>'[2]Marché Par Opérateur TM'!BF137</f>
        <v>96.906708315714639</v>
      </c>
      <c r="BH30" s="107">
        <f>'[2]Marché Par Opérateur TM'!BG137</f>
        <v>96.725533073923359</v>
      </c>
      <c r="BI30" s="107">
        <f>'[2]Marché Par Opérateur TM'!BH137</f>
        <v>92.098233664312517</v>
      </c>
      <c r="BJ30" s="107">
        <f>'[2]Marché Par Opérateur TM'!BI137</f>
        <v>82.770227236422144</v>
      </c>
      <c r="BK30" s="107">
        <f>'[2]Marché Par Opérateur TM'!BJ137</f>
        <v>75.187118476218558</v>
      </c>
      <c r="BL30" s="107">
        <f>'[2]Marché Par Opérateur TM'!BK137</f>
        <v>76.385965207574827</v>
      </c>
      <c r="BM30" s="107">
        <f>'[2]Marché Par Opérateur TM'!BL137</f>
        <v>73.375198202609084</v>
      </c>
      <c r="BN30" s="107">
        <f>'[2]Marché Par Opérateur TM'!BM137</f>
        <v>86.47014499748461</v>
      </c>
      <c r="BO30" s="107">
        <f>'[2]Marché Par Opérateur TM'!BN137</f>
        <v>88.671928360042713</v>
      </c>
      <c r="BP30" s="107">
        <f>'[2]Marché Par Opérateur TM'!BO137</f>
        <v>84.295795154763724</v>
      </c>
      <c r="BQ30" s="107">
        <f>'[2]Marché Par Opérateur TM'!BP137</f>
        <v>85.343132380691586</v>
      </c>
      <c r="BR30" s="107">
        <f>'[2]Marché Par Opérateur TM'!BQ137</f>
        <v>101.83018115668888</v>
      </c>
      <c r="BS30" s="107">
        <f>'[2]Marché Par Opérateur TM'!BR137</f>
        <v>94.99560566313518</v>
      </c>
      <c r="BT30" s="107">
        <f>'[2]Marché Par Opérateur TM'!BS137</f>
        <v>93.20070570339891</v>
      </c>
      <c r="BU30" s="107">
        <f>'[2]Marché Par Opérateur TM'!BT137</f>
        <v>84.149713899976419</v>
      </c>
      <c r="BV30" s="107">
        <f>'[2]Marché Par Opérateur TM'!BU137</f>
        <v>88.202504610985415</v>
      </c>
      <c r="BW30" s="107">
        <f>'[2]Marché Par Opérateur TM'!BV137</f>
        <v>86.969758995632048</v>
      </c>
      <c r="BX30" s="107">
        <f>'[2]Marché Par Opérateur TM'!BW137</f>
        <v>80.991269005607577</v>
      </c>
      <c r="BY30" s="107">
        <f>'[2]Marché Par Opérateur TM'!BX137</f>
        <v>81.109138313729602</v>
      </c>
      <c r="BZ30" s="107">
        <f>'[2]Marché Par Opérateur TM'!BY137</f>
        <v>82.377246968910001</v>
      </c>
      <c r="CA30" s="107">
        <f>'[2]Marché Par Opérateur TM'!BZ137</f>
        <v>81.830557689607758</v>
      </c>
      <c r="CB30" s="107">
        <f>'[2]Marché Par Opérateur TM'!CA137</f>
        <v>82.932229975759512</v>
      </c>
      <c r="CC30" s="107">
        <f>'[2]Marché Par Opérateur TM'!CB137</f>
        <v>79.625959605531008</v>
      </c>
      <c r="CD30" s="107">
        <f>'[2]Marché Par Opérateur TM'!CC137</f>
        <v>78.065596500837444</v>
      </c>
      <c r="CE30" s="107">
        <f>'[2]Marché Par Opérateur TM'!CD137</f>
        <v>77.702349807645135</v>
      </c>
      <c r="CF30" s="107">
        <f>'[2]Marché Par Opérateur TM'!CE137</f>
        <v>77.658451760092476</v>
      </c>
      <c r="CG30" s="107">
        <f>'[2]Marché Par Opérateur TM'!CF137</f>
        <v>80.89126576710477</v>
      </c>
      <c r="CH30" s="107">
        <f>'[2]Marché Par Opérateur TM'!CG137</f>
        <v>67.216148086463264</v>
      </c>
      <c r="CI30" s="107">
        <f>'[2]Marché Par Opérateur TM'!CH137</f>
        <v>56.787780585969003</v>
      </c>
      <c r="CJ30" s="107">
        <f>'[2]Marché Par Opérateur TM'!CI137</f>
        <v>61.711913239954285</v>
      </c>
      <c r="CK30" s="107">
        <f>'[2]Marché Par Opérateur TM'!CJ137</f>
        <v>52.948310980176807</v>
      </c>
      <c r="CL30" s="107">
        <f>'[2]Marché Par Opérateur TM'!CK137</f>
        <v>54.260777998877771</v>
      </c>
      <c r="CM30" s="107">
        <f>'[2]Marché Par Opérateur TM'!CL137</f>
        <v>45.502911582626581</v>
      </c>
      <c r="CN30" s="107">
        <f>'[2]Marché Par Opérateur TM'!CM137</f>
        <v>62.089848543094938</v>
      </c>
      <c r="CO30" s="107">
        <f>'[2]Marché Par Opérateur TM'!CN137</f>
        <v>62.581377427313491</v>
      </c>
      <c r="CP30" s="107">
        <f>'[2]Marché Par Opérateur TM'!CO137</f>
        <v>64.396801568804946</v>
      </c>
      <c r="CQ30" s="107">
        <f>'[2]Marché Par Opérateur TM'!CP137</f>
        <v>43.802860641226765</v>
      </c>
      <c r="CR30" s="107">
        <f>'[2]Marché Par Opérateur TM'!CQ137</f>
        <v>63.455775083583276</v>
      </c>
      <c r="CS30" s="107">
        <f>'[2]Marché Par Opérateur TM'!CR137</f>
        <v>62.097144019743723</v>
      </c>
      <c r="CT30" s="107">
        <f>'[2]Marché Par Opérateur TM'!CS137</f>
        <v>60.201536518829435</v>
      </c>
      <c r="CU30" s="107">
        <f>'[2]Marché Par Opérateur TM'!CT137</f>
        <v>61.022142958899067</v>
      </c>
      <c r="CV30" s="107">
        <f>'[2]Marché Par Opérateur TM'!CU137</f>
        <v>59.752138206744768</v>
      </c>
      <c r="CW30" s="107">
        <f>'[2]Marché Par Opérateur TM'!CV137</f>
        <v>58.278738647189499</v>
      </c>
      <c r="CX30" s="107">
        <f>'[2]Marché Par Opérateur TM'!CW137</f>
        <v>54.423407856767582</v>
      </c>
      <c r="CY30" s="107">
        <f>'[2]Marché Par Opérateur TM'!CX137</f>
        <v>56.937557236439908</v>
      </c>
      <c r="CZ30" s="107">
        <f>'[2]Marché Par Opérateur TM'!CY137</f>
        <v>56.259157545428636</v>
      </c>
      <c r="DA30" s="107">
        <f>'[2]Marché Par Opérateur TM'!CZ137</f>
        <v>56.156272632095046</v>
      </c>
      <c r="DB30" s="107">
        <f>'[2]Marché Par Opérateur TM'!DA137</f>
        <v>53.946814569835851</v>
      </c>
      <c r="DC30" s="107">
        <f>'[2]Marché Par Opérateur TM'!DB137</f>
        <v>52.55502137150652</v>
      </c>
      <c r="DD30" s="107">
        <f>'[2]Marché Par Opérateur TM'!DC137</f>
        <v>52.262444683257911</v>
      </c>
      <c r="DE30" s="107">
        <f>'[2]Marché Par Opérateur TM'!DD137</f>
        <v>52.397014816364745</v>
      </c>
      <c r="DF30" s="107">
        <f>'[2]Marché Par Opérateur TM'!DE137</f>
        <v>54.05653313422971</v>
      </c>
      <c r="DG30" s="107">
        <f>'[2]Marché Par Opérateur TM'!DF137</f>
        <v>45.300908943600689</v>
      </c>
      <c r="DH30" s="107">
        <f>'[2]Marché Par Opérateur TM'!DG137</f>
        <v>44.657863110745929</v>
      </c>
      <c r="DI30" s="107">
        <f>'[2]Marché Par Opérateur TM'!DH137</f>
        <v>47.181342318549866</v>
      </c>
      <c r="DJ30" s="107">
        <f>'[2]Marché Par Opérateur TM'!DI137</f>
        <v>41.321418800718654</v>
      </c>
      <c r="DK30" s="107">
        <f>'[2]Marché Par Opérateur TM'!DJ137</f>
        <v>39.397416291801918</v>
      </c>
      <c r="DL30" s="107">
        <f>'[2]Marché Par Opérateur TM'!DK137</f>
        <v>40.722777891757602</v>
      </c>
      <c r="DM30" s="107">
        <f>'[2]Marché Par Opérateur TM'!DL137</f>
        <v>43.183038107600581</v>
      </c>
      <c r="DN30" s="107">
        <f>'[2]Marché Par Opérateur TM'!DM137</f>
        <v>41.037470118005864</v>
      </c>
      <c r="DO30" s="107">
        <f>'[2]Marché Par Opérateur TM'!DN137</f>
        <v>42.084956577348962</v>
      </c>
      <c r="DP30" s="107">
        <f>'[2]Marché Par Opérateur TM'!DO137</f>
        <v>41.299853306961893</v>
      </c>
      <c r="DQ30" s="107">
        <f>'[2]Marché Par Opérateur TM'!DP137</f>
        <v>40.653248377192156</v>
      </c>
      <c r="DR30" s="107">
        <f>'[2]Marché Par Opérateur TM'!DQ137</f>
        <v>42.3079174662046</v>
      </c>
      <c r="DS30" s="107">
        <f>'[2]Marché Par Opérateur TM'!DR137</f>
        <v>37.191484620745769</v>
      </c>
      <c r="DT30" s="107">
        <f>'[2]Marché Par Opérateur TM'!DS137</f>
        <v>35.989420167903184</v>
      </c>
      <c r="DU30" s="107">
        <f>'[2]Marché Par Opérateur TM'!DT137</f>
        <v>33.8670709642711</v>
      </c>
      <c r="DV30" s="107">
        <f>'[2]Marché Par Opérateur TM'!DU137</f>
        <v>34.8241411003034</v>
      </c>
      <c r="DW30" s="107">
        <f>'[2]Marché Par Opérateur TM'!DV137</f>
        <v>35.561892925113376</v>
      </c>
      <c r="DX30" s="107">
        <f>'[2]Marché Par Opérateur TM'!DW137</f>
        <v>35.309936656745272</v>
      </c>
      <c r="DY30" s="107">
        <f>'[2]Marché Par Opérateur TM'!DX137</f>
        <v>34.549042221011106</v>
      </c>
      <c r="DZ30" s="107">
        <f>'[2]Marché Par Opérateur TM'!DY137</f>
        <v>33.383241621271473</v>
      </c>
      <c r="EA30" s="107">
        <f>'[2]Marché Par Opérateur TM'!DZ137</f>
        <v>33.047780593119491</v>
      </c>
      <c r="EB30" s="107">
        <f>'[2]Marché Par Opérateur TM'!EA137</f>
        <v>31.416669306657152</v>
      </c>
      <c r="EC30" s="107">
        <f>'[2]Marché Par Opérateur TM'!EB137</f>
        <v>33.233653657163039</v>
      </c>
      <c r="ED30" s="107">
        <f>'[2]Marché Par Opérateur TM'!EC137</f>
        <v>34.279849208584501</v>
      </c>
      <c r="EE30" s="107">
        <f>'[2]Marché Par Opérateur TM'!ED137</f>
        <v>33.064908333615186</v>
      </c>
      <c r="EF30" s="107">
        <f>'[2]Marché Par Opérateur TM'!EE137</f>
        <v>29.462454230233064</v>
      </c>
      <c r="EG30" s="107">
        <f>'[2]Marché Par Opérateur TM'!EF137</f>
        <v>33.599483416915483</v>
      </c>
      <c r="EH30" s="107">
        <f>'[2]Marché Par Opérateur TM'!EG137</f>
        <v>27.208245602154189</v>
      </c>
      <c r="EI30" s="107">
        <f>'[2]Marché Par Opérateur TM'!EH137</f>
        <v>29.439868713114812</v>
      </c>
      <c r="EJ30" s="107">
        <f>'[2]Marché Par Opérateur TM'!EI137</f>
        <v>31.027282687423014</v>
      </c>
      <c r="EK30" s="107">
        <f>'[2]Marché Par Opérateur TM'!EJ137</f>
        <v>27.078735114291323</v>
      </c>
      <c r="EL30" s="107">
        <f>'[2]Marché Par Opérateur TM'!EK137</f>
        <v>25.25730625374036</v>
      </c>
      <c r="EM30" s="107">
        <f>'[2]Marché Par Opérateur TM'!EL137</f>
        <v>23.916130299423251</v>
      </c>
      <c r="EN30" s="107">
        <f>'[2]Marché Par Opérateur TM'!EM137</f>
        <v>27.12397612328429</v>
      </c>
      <c r="EO30" s="107">
        <f>'[2]Marché Par Opérateur TM'!EN137</f>
        <v>27.919503675468484</v>
      </c>
      <c r="EP30" s="107">
        <f>'[2]Marché Par Opérateur TM'!EO137</f>
        <v>29.00445526378882</v>
      </c>
      <c r="EQ30" s="107">
        <f>'[2]Marché Par Opérateur TM'!EP137</f>
        <v>28.628290099746327</v>
      </c>
      <c r="ER30" s="107">
        <f>'[2]Marché Par Opérateur TM'!EQ137</f>
        <v>25.482209249501651</v>
      </c>
      <c r="ES30" s="107">
        <f>'[2]Marché Par Opérateur TM'!ER137</f>
        <v>23.708419745520214</v>
      </c>
      <c r="ET30" s="107">
        <f>'[2]Marché Par Opérateur TM'!ES137</f>
        <v>23.62771969446165</v>
      </c>
      <c r="EU30" s="107">
        <f>'[2]Marché Par Opérateur TM'!ET137</f>
        <v>23.253226521715092</v>
      </c>
      <c r="EV30" s="107">
        <f>'[2]Marché Par Opérateur TM'!EU137</f>
        <v>23.161681746366227</v>
      </c>
      <c r="EW30" s="107">
        <f>'[2]Marché Par Opérateur TM'!EV137</f>
        <v>23.169976006985738</v>
      </c>
      <c r="EX30" s="107">
        <f>'[2]Marché Par Opérateur TM'!EW137</f>
        <v>23.080411772748761</v>
      </c>
      <c r="EY30" s="107">
        <f>'[2]Marché Par Opérateur TM'!EX137</f>
        <v>22.949714413355675</v>
      </c>
      <c r="EZ30" s="107">
        <f>'[2]Marché Par Opérateur TM'!EY137</f>
        <v>22.440592917013067</v>
      </c>
      <c r="FA30" s="107">
        <f>'[2]Marché Par Opérateur TM'!EZ137</f>
        <v>22.343151239303239</v>
      </c>
      <c r="FB30" s="107">
        <f>'[2]Marché Par Opérateur TM'!FA137</f>
        <v>22.455790130596316</v>
      </c>
      <c r="FC30" s="107">
        <f>'[2]Marché Par Opérateur TM'!FB137</f>
        <v>22.780736350786928</v>
      </c>
      <c r="FD30" s="107">
        <v>22.331099983125245</v>
      </c>
      <c r="FE30" s="107">
        <v>22.121086058138655</v>
      </c>
      <c r="FF30" s="107">
        <v>22.582758258823812</v>
      </c>
      <c r="FG30" s="107">
        <v>20.486068075580413</v>
      </c>
      <c r="FH30" s="107">
        <v>19.887477805613919</v>
      </c>
      <c r="FI30" s="107">
        <v>20.019554140497942</v>
      </c>
      <c r="FJ30" s="107">
        <v>19.933148811572671</v>
      </c>
      <c r="FK30" s="107">
        <v>19.150345403425749</v>
      </c>
      <c r="FL30" s="107">
        <v>19.718146248373369</v>
      </c>
      <c r="FM30" s="107">
        <v>19.543521498606754</v>
      </c>
      <c r="FN30" s="107">
        <v>19.78314371416409</v>
      </c>
      <c r="FO30" s="107">
        <v>19.810858379649407</v>
      </c>
    </row>
    <row r="31" spans="3:171" x14ac:dyDescent="0.25">
      <c r="C31" s="2" t="str">
        <f>C23</f>
        <v>Airtel</v>
      </c>
      <c r="D31" s="107">
        <f>'[2]Marché Par Opérateur TM'!C138</f>
        <v>0</v>
      </c>
      <c r="E31" s="107">
        <f>'[2]Marché Par Opérateur TM'!D138</f>
        <v>0</v>
      </c>
      <c r="F31" s="107">
        <f>'[2]Marché Par Opérateur TM'!E138</f>
        <v>0</v>
      </c>
      <c r="G31" s="107">
        <f>'[2]Marché Par Opérateur TM'!F138</f>
        <v>0</v>
      </c>
      <c r="H31" s="107">
        <f>'[2]Marché Par Opérateur TM'!G138</f>
        <v>0</v>
      </c>
      <c r="I31" s="107">
        <f>'[2]Marché Par Opérateur TM'!H138</f>
        <v>0</v>
      </c>
      <c r="J31" s="107">
        <f>'[2]Marché Par Opérateur TM'!I138</f>
        <v>0</v>
      </c>
      <c r="K31" s="107">
        <f>'[2]Marché Par Opérateur TM'!J138</f>
        <v>0</v>
      </c>
      <c r="L31" s="107">
        <f>'[2]Marché Par Opérateur TM'!K138</f>
        <v>0</v>
      </c>
      <c r="M31" s="107">
        <f>'[2]Marché Par Opérateur TM'!L138</f>
        <v>0</v>
      </c>
      <c r="N31" s="107">
        <f>'[2]Marché Par Opérateur TM'!M138</f>
        <v>0</v>
      </c>
      <c r="O31" s="107">
        <f>'[2]Marché Par Opérateur TM'!N138</f>
        <v>0</v>
      </c>
      <c r="P31" s="107">
        <f>'[2]Marché Par Opérateur TM'!O138</f>
        <v>0</v>
      </c>
      <c r="Q31" s="107">
        <f>'[2]Marché Par Opérateur TM'!P138</f>
        <v>0</v>
      </c>
      <c r="R31" s="107">
        <f>'[2]Marché Par Opérateur TM'!Q138</f>
        <v>0</v>
      </c>
      <c r="S31" s="107">
        <f>'[2]Marché Par Opérateur TM'!R138</f>
        <v>0</v>
      </c>
      <c r="T31" s="107">
        <f>'[2]Marché Par Opérateur TM'!S138</f>
        <v>0</v>
      </c>
      <c r="U31" s="107">
        <f>'[2]Marché Par Opérateur TM'!T138</f>
        <v>0</v>
      </c>
      <c r="V31" s="107">
        <f>'[2]Marché Par Opérateur TM'!U138</f>
        <v>0</v>
      </c>
      <c r="W31" s="107">
        <f>'[2]Marché Par Opérateur TM'!V138</f>
        <v>0</v>
      </c>
      <c r="X31" s="107">
        <f>'[2]Marché Par Opérateur TM'!W138</f>
        <v>0</v>
      </c>
      <c r="Y31" s="107">
        <f>'[2]Marché Par Opérateur TM'!X138</f>
        <v>0</v>
      </c>
      <c r="Z31" s="107">
        <f>'[2]Marché Par Opérateur TM'!Y138</f>
        <v>0</v>
      </c>
      <c r="AA31" s="107">
        <f>'[2]Marché Par Opérateur TM'!Z138</f>
        <v>0</v>
      </c>
      <c r="AB31" s="107">
        <f>'[2]Marché Par Opérateur TM'!AA138</f>
        <v>0</v>
      </c>
      <c r="AC31" s="107">
        <f>'[2]Marché Par Opérateur TM'!AB138</f>
        <v>0</v>
      </c>
      <c r="AD31" s="107">
        <f>'[2]Marché Par Opérateur TM'!AC138</f>
        <v>0</v>
      </c>
      <c r="AE31" s="107">
        <f>'[2]Marché Par Opérateur TM'!AD138</f>
        <v>0</v>
      </c>
      <c r="AF31" s="107">
        <f>'[2]Marché Par Opérateur TM'!AE138</f>
        <v>131.33871634317342</v>
      </c>
      <c r="AG31" s="107">
        <f>'[2]Marché Par Opérateur TM'!AF138</f>
        <v>123.85311205736588</v>
      </c>
      <c r="AH31" s="107">
        <f>'[2]Marché Par Opérateur TM'!AG138</f>
        <v>139.24843306122594</v>
      </c>
      <c r="AI31" s="107">
        <f>'[2]Marché Par Opérateur TM'!AH138</f>
        <v>145.43052578560955</v>
      </c>
      <c r="AJ31" s="107">
        <f>'[2]Marché Par Opérateur TM'!AI138</f>
        <v>126.78391611451906</v>
      </c>
      <c r="AK31" s="107">
        <f>'[2]Marché Par Opérateur TM'!AJ138</f>
        <v>116.22736155084468</v>
      </c>
      <c r="AL31" s="107">
        <f>'[2]Marché Par Opérateur TM'!AK138</f>
        <v>163.09024700859192</v>
      </c>
      <c r="AM31" s="107">
        <f>'[2]Marché Par Opérateur TM'!AL138</f>
        <v>117.54341285501214</v>
      </c>
      <c r="AN31" s="107">
        <f>'[2]Marché Par Opérateur TM'!AM138</f>
        <v>130.20988844770687</v>
      </c>
      <c r="AO31" s="107">
        <f>'[2]Marché Par Opérateur TM'!AN138</f>
        <v>137.79019891739367</v>
      </c>
      <c r="AP31" s="107">
        <f>'[2]Marché Par Opérateur TM'!AO138</f>
        <v>145.4999558930671</v>
      </c>
      <c r="AQ31" s="107">
        <f>'[2]Marché Par Opérateur TM'!AP138</f>
        <v>140.68140688773246</v>
      </c>
      <c r="AR31" s="107">
        <f>'[2]Marché Par Opérateur TM'!AQ138</f>
        <v>149.11582811014648</v>
      </c>
      <c r="AS31" s="107">
        <f>'[2]Marché Par Opérateur TM'!AR138</f>
        <v>118.47640177493908</v>
      </c>
      <c r="AT31" s="107">
        <f>'[2]Marché Par Opérateur TM'!AS138</f>
        <v>143.62019095635716</v>
      </c>
      <c r="AU31" s="107">
        <f>'[2]Marché Par Opérateur TM'!AT138</f>
        <v>134.3140593610625</v>
      </c>
      <c r="AV31" s="107">
        <f>'[2]Marché Par Opérateur TM'!AU138</f>
        <v>148.45007071530767</v>
      </c>
      <c r="AW31" s="107">
        <f>'[2]Marché Par Opérateur TM'!AV138</f>
        <v>160.61298353690913</v>
      </c>
      <c r="AX31" s="107">
        <f>'[2]Marché Par Opérateur TM'!AW138</f>
        <v>164.05607654005522</v>
      </c>
      <c r="AY31" s="107">
        <f>'[2]Marché Par Opérateur TM'!AX138</f>
        <v>110.91351235677695</v>
      </c>
      <c r="AZ31" s="107">
        <f>'[2]Marché Par Opérateur TM'!AY138</f>
        <v>97.036367423201952</v>
      </c>
      <c r="BA31" s="107">
        <f>'[2]Marché Par Opérateur TM'!AZ138</f>
        <v>99.101059002050292</v>
      </c>
      <c r="BB31" s="107">
        <f>'[2]Marché Par Opérateur TM'!BA138</f>
        <v>99.143217846757196</v>
      </c>
      <c r="BC31" s="107">
        <f>'[2]Marché Par Opérateur TM'!BB138</f>
        <v>101.39901969989224</v>
      </c>
      <c r="BD31" s="107">
        <f>'[2]Marché Par Opérateur TM'!BC138</f>
        <v>105.9283712937154</v>
      </c>
      <c r="BE31" s="107">
        <f>'[2]Marché Par Opérateur TM'!BD138</f>
        <v>104.30270953970482</v>
      </c>
      <c r="BF31" s="107">
        <f>'[2]Marché Par Opérateur TM'!BE138</f>
        <v>97.527907965635393</v>
      </c>
      <c r="BG31" s="107">
        <f>'[2]Marché Par Opérateur TM'!BF138</f>
        <v>97.587331102311765</v>
      </c>
      <c r="BH31" s="107">
        <f>'[2]Marché Par Opérateur TM'!BG138</f>
        <v>98.650670067425466</v>
      </c>
      <c r="BI31" s="107">
        <f>'[2]Marché Par Opérateur TM'!BH138</f>
        <v>93.883019018594567</v>
      </c>
      <c r="BJ31" s="107">
        <f>'[2]Marché Par Opérateur TM'!BI138</f>
        <v>85.755634394935996</v>
      </c>
      <c r="BK31" s="107">
        <f>'[2]Marché Par Opérateur TM'!BJ138</f>
        <v>87.044753834949006</v>
      </c>
      <c r="BL31" s="107">
        <f>'[2]Marché Par Opérateur TM'!BK138</f>
        <v>89.850314774582444</v>
      </c>
      <c r="BM31" s="107">
        <f>'[2]Marché Par Opérateur TM'!BL138</f>
        <v>90.852619395146746</v>
      </c>
      <c r="BN31" s="107">
        <f>'[2]Marché Par Opérateur TM'!BM138</f>
        <v>85.349011608478051</v>
      </c>
      <c r="BO31" s="107">
        <f>'[2]Marché Par Opérateur TM'!BN138</f>
        <v>88.134548643922884</v>
      </c>
      <c r="BP31" s="107">
        <f>'[2]Marché Par Opérateur TM'!BO138</f>
        <v>81.456635994424744</v>
      </c>
      <c r="BQ31" s="107">
        <f>'[2]Marché Par Opérateur TM'!BP138</f>
        <v>80.174481308912505</v>
      </c>
      <c r="BR31" s="107">
        <f>'[2]Marché Par Opérateur TM'!BQ138</f>
        <v>76.376614720083538</v>
      </c>
      <c r="BS31" s="107">
        <f>'[2]Marché Par Opérateur TM'!BR138</f>
        <v>75.402959727220733</v>
      </c>
      <c r="BT31" s="107">
        <f>'[2]Marché Par Opérateur TM'!BS138</f>
        <v>71.226082022922554</v>
      </c>
      <c r="BU31" s="107">
        <f>'[2]Marché Par Opérateur TM'!BT138</f>
        <v>71.528894560974607</v>
      </c>
      <c r="BV31" s="107">
        <f>'[2]Marché Par Opérateur TM'!BU138</f>
        <v>87.714753424185957</v>
      </c>
      <c r="BW31" s="107">
        <f>'[2]Marché Par Opérateur TM'!BV138</f>
        <v>80.038298297872672</v>
      </c>
      <c r="BX31" s="107">
        <f>'[2]Marché Par Opérateur TM'!BW138</f>
        <v>92.736593792367898</v>
      </c>
      <c r="BY31" s="107">
        <f>'[2]Marché Par Opérateur TM'!BX138</f>
        <v>74.376900101946859</v>
      </c>
      <c r="BZ31" s="107">
        <f>'[2]Marché Par Opérateur TM'!BY138</f>
        <v>70.453545770285061</v>
      </c>
      <c r="CA31" s="107">
        <f>'[2]Marché Par Opérateur TM'!BZ138</f>
        <v>71.437766616735573</v>
      </c>
      <c r="CB31" s="107">
        <f>'[2]Marché Par Opérateur TM'!CA138</f>
        <v>73.764642728312296</v>
      </c>
      <c r="CC31" s="107">
        <f>'[2]Marché Par Opérateur TM'!CB138</f>
        <v>79.134533249502638</v>
      </c>
      <c r="CD31" s="107">
        <f>'[2]Marché Par Opérateur TM'!CC138</f>
        <v>78.320146061222374</v>
      </c>
      <c r="CE31" s="107">
        <f>'[2]Marché Par Opérateur TM'!CD138</f>
        <v>81.435140336555563</v>
      </c>
      <c r="CF31" s="107">
        <f>'[2]Marché Par Opérateur TM'!CE138</f>
        <v>81.120768977667495</v>
      </c>
      <c r="CG31" s="107">
        <f>'[2]Marché Par Opérateur TM'!CF138</f>
        <v>94.993725258294276</v>
      </c>
      <c r="CH31" s="107">
        <f>'[2]Marché Par Opérateur TM'!CG138</f>
        <v>92.416144249642144</v>
      </c>
      <c r="CI31" s="107">
        <f>'[2]Marché Par Opérateur TM'!CH138</f>
        <v>93.217519848898192</v>
      </c>
      <c r="CJ31" s="107">
        <f>'[2]Marché Par Opérateur TM'!CI138</f>
        <v>98.085016716173072</v>
      </c>
      <c r="CK31" s="107">
        <f>'[2]Marché Par Opérateur TM'!CJ138</f>
        <v>142.90943224095125</v>
      </c>
      <c r="CL31" s="107">
        <f>'[2]Marché Par Opérateur TM'!CK138</f>
        <v>148.90572459080266</v>
      </c>
      <c r="CM31" s="107">
        <f>'[2]Marché Par Opérateur TM'!CL138</f>
        <v>128.91052841335838</v>
      </c>
      <c r="CN31" s="107">
        <f>'[2]Marché Par Opérateur TM'!CM138</f>
        <v>138.08012098453577</v>
      </c>
      <c r="CO31" s="107">
        <f>'[2]Marché Par Opérateur TM'!CN138</f>
        <v>108.66996465663195</v>
      </c>
      <c r="CP31" s="107">
        <f>'[2]Marché Par Opérateur TM'!CO138</f>
        <v>122.87013768426928</v>
      </c>
      <c r="CQ31" s="107">
        <f>'[2]Marché Par Opérateur TM'!CP138</f>
        <v>106.19662313622727</v>
      </c>
      <c r="CR31" s="107">
        <f>'[2]Marché Par Opérateur TM'!CQ138</f>
        <v>126.48349924102381</v>
      </c>
      <c r="CS31" s="107">
        <f>'[2]Marché Par Opérateur TM'!CR138</f>
        <v>128.0583722275702</v>
      </c>
      <c r="CT31" s="107">
        <f>'[2]Marché Par Opérateur TM'!CS138</f>
        <v>138.25988017040353</v>
      </c>
      <c r="CU31" s="107">
        <f>'[2]Marché Par Opérateur TM'!CT138</f>
        <v>112.86612255002565</v>
      </c>
      <c r="CV31" s="107">
        <f>'[2]Marché Par Opérateur TM'!CU138</f>
        <v>110.8386617811197</v>
      </c>
      <c r="CW31" s="107">
        <f>'[2]Marché Par Opérateur TM'!CV138</f>
        <v>63.713082509418641</v>
      </c>
      <c r="CX31" s="107">
        <f>'[2]Marché Par Opérateur TM'!CW138</f>
        <v>71.629668554073518</v>
      </c>
      <c r="CY31" s="107">
        <f>'[2]Marché Par Opérateur TM'!CX138</f>
        <v>75.431698625265454</v>
      </c>
      <c r="CZ31" s="107">
        <f>'[2]Marché Par Opérateur TM'!CY138</f>
        <v>82.181346949665667</v>
      </c>
      <c r="DA31" s="107">
        <f>'[2]Marché Par Opérateur TM'!CZ138</f>
        <v>84.376283156382968</v>
      </c>
      <c r="DB31" s="107">
        <f>'[2]Marché Par Opérateur TM'!DA138</f>
        <v>65.023153058524372</v>
      </c>
      <c r="DC31" s="107">
        <f>'[2]Marché Par Opérateur TM'!DB138</f>
        <v>75.400160705235024</v>
      </c>
      <c r="DD31" s="107">
        <f>'[2]Marché Par Opérateur TM'!DC138</f>
        <v>76.931644326007714</v>
      </c>
      <c r="DE31" s="107">
        <f>'[2]Marché Par Opérateur TM'!DD138</f>
        <v>64.268429826937208</v>
      </c>
      <c r="DF31" s="107">
        <f>'[2]Marché Par Opérateur TM'!DE138</f>
        <v>74.417534174426152</v>
      </c>
      <c r="DG31" s="107">
        <f>'[2]Marché Par Opérateur TM'!DF138</f>
        <v>62.862703805315029</v>
      </c>
      <c r="DH31" s="107">
        <f>'[2]Marché Par Opérateur TM'!DG138</f>
        <v>63.35072822734444</v>
      </c>
      <c r="DI31" s="107">
        <f>'[2]Marché Par Opérateur TM'!DH138</f>
        <v>56.18137401888972</v>
      </c>
      <c r="DJ31" s="107">
        <f>'[2]Marché Par Opérateur TM'!DI138</f>
        <v>63.395038870751947</v>
      </c>
      <c r="DK31" s="107">
        <f>'[2]Marché Par Opérateur TM'!DJ138</f>
        <v>73.733294817718885</v>
      </c>
      <c r="DL31" s="107">
        <f>'[2]Marché Par Opérateur TM'!DK138</f>
        <v>74.806209810360201</v>
      </c>
      <c r="DM31" s="107">
        <f>'[2]Marché Par Opérateur TM'!DL138</f>
        <v>68.24806460982478</v>
      </c>
      <c r="DN31" s="107">
        <f>'[2]Marché Par Opérateur TM'!DM138</f>
        <v>73.850404061668755</v>
      </c>
      <c r="DO31" s="107">
        <f>'[2]Marché Par Opérateur TM'!DN138</f>
        <v>59.93261274530731</v>
      </c>
      <c r="DP31" s="107">
        <f>'[2]Marché Par Opérateur TM'!DO138</f>
        <v>55.180955307457339</v>
      </c>
      <c r="DQ31" s="107">
        <f>'[2]Marché Par Opérateur TM'!DP138</f>
        <v>49.296299499139593</v>
      </c>
      <c r="DR31" s="107">
        <f>'[2]Marché Par Opérateur TM'!DQ138</f>
        <v>51.469752802794495</v>
      </c>
      <c r="DS31" s="107">
        <f>'[2]Marché Par Opérateur TM'!DR138</f>
        <v>49.532930669018235</v>
      </c>
      <c r="DT31" s="107">
        <f>'[2]Marché Par Opérateur TM'!DS138</f>
        <v>47.877019701693229</v>
      </c>
      <c r="DU31" s="107">
        <f>'[2]Marché Par Opérateur TM'!DT138</f>
        <v>46.319635853936617</v>
      </c>
      <c r="DV31" s="107">
        <f>'[2]Marché Par Opérateur TM'!DU138</f>
        <v>48.52535019009072</v>
      </c>
      <c r="DW31" s="107">
        <f>'[2]Marché Par Opérateur TM'!DV138</f>
        <v>49.307219531535594</v>
      </c>
      <c r="DX31" s="107">
        <f>'[2]Marché Par Opérateur TM'!DW138</f>
        <v>51.015077106465682</v>
      </c>
      <c r="DY31" s="107">
        <f>'[2]Marché Par Opérateur TM'!DX138</f>
        <v>49.591912818128307</v>
      </c>
      <c r="DZ31" s="107">
        <f>'[2]Marché Par Opérateur TM'!DY138</f>
        <v>46.398610624513132</v>
      </c>
      <c r="EA31" s="107">
        <f>'[2]Marché Par Opérateur TM'!DZ138</f>
        <v>42.645123416066674</v>
      </c>
      <c r="EB31" s="107">
        <f>'[2]Marché Par Opérateur TM'!EA138</f>
        <v>38.386004993705903</v>
      </c>
      <c r="EC31" s="107">
        <f>'[2]Marché Par Opérateur TM'!EB138</f>
        <v>39.989255363605537</v>
      </c>
      <c r="ED31" s="107">
        <f>'[2]Marché Par Opérateur TM'!EC138</f>
        <v>38.784826510497844</v>
      </c>
      <c r="EE31" s="107">
        <f>'[2]Marché Par Opérateur TM'!ED138</f>
        <v>40.429394509200101</v>
      </c>
      <c r="EF31" s="107">
        <f>'[2]Marché Par Opérateur TM'!EE138</f>
        <v>36.746542983001341</v>
      </c>
      <c r="EG31" s="107">
        <f>'[2]Marché Par Opérateur TM'!EF138</f>
        <v>35.681053817421223</v>
      </c>
      <c r="EH31" s="107">
        <f>'[2]Marché Par Opérateur TM'!EG138</f>
        <v>33.152231151129108</v>
      </c>
      <c r="EI31" s="107">
        <f>'[2]Marché Par Opérateur TM'!EH138</f>
        <v>35.609566693387762</v>
      </c>
      <c r="EJ31" s="107">
        <f>'[2]Marché Par Opérateur TM'!EI138</f>
        <v>33.596378905862764</v>
      </c>
      <c r="EK31" s="107">
        <f>'[2]Marché Par Opérateur TM'!EJ138</f>
        <v>31.859053484747328</v>
      </c>
      <c r="EL31" s="107">
        <f>'[2]Marché Par Opérateur TM'!EK138</f>
        <v>30.901558800279677</v>
      </c>
      <c r="EM31" s="107">
        <f>'[2]Marché Par Opérateur TM'!EL138</f>
        <v>30.752392678431622</v>
      </c>
      <c r="EN31" s="107">
        <f>'[2]Marché Par Opérateur TM'!EM138</f>
        <v>31.624096693619205</v>
      </c>
      <c r="EO31" s="107">
        <f>'[2]Marché Par Opérateur TM'!EN138</f>
        <v>36.836656463321027</v>
      </c>
      <c r="EP31" s="107">
        <f>'[2]Marché Par Opérateur TM'!EO138</f>
        <v>40.540153104635166</v>
      </c>
      <c r="EQ31" s="107">
        <f>'[2]Marché Par Opérateur TM'!EP138</f>
        <v>39.739229207314814</v>
      </c>
      <c r="ER31" s="107">
        <f>'[2]Marché Par Opérateur TM'!EQ138</f>
        <v>31.52237930776263</v>
      </c>
      <c r="ES31" s="107">
        <f>'[2]Marché Par Opérateur TM'!ER138</f>
        <v>28.613675074174257</v>
      </c>
      <c r="ET31" s="107">
        <f>'[2]Marché Par Opérateur TM'!ES138</f>
        <v>36.114142313564699</v>
      </c>
      <c r="EU31" s="107">
        <f>'[2]Marché Par Opérateur TM'!ET138</f>
        <v>29.18922532407063</v>
      </c>
      <c r="EV31" s="107">
        <f>'[2]Marché Par Opérateur TM'!EU138</f>
        <v>30.835878102439999</v>
      </c>
      <c r="EW31" s="107">
        <f>'[2]Marché Par Opérateur TM'!EV138</f>
        <v>32.02085190177332</v>
      </c>
      <c r="EX31" s="107">
        <f>'[2]Marché Par Opérateur TM'!EW138</f>
        <v>29.423367224604611</v>
      </c>
      <c r="EY31" s="107">
        <f>'[2]Marché Par Opérateur TM'!EX138</f>
        <v>30.935571916141264</v>
      </c>
      <c r="EZ31" s="107">
        <f>'[2]Marché Par Opérateur TM'!EY138</f>
        <v>30.142632102093067</v>
      </c>
      <c r="FA31" s="107">
        <f>'[2]Marché Par Opérateur TM'!EZ138</f>
        <v>30.180045275836839</v>
      </c>
      <c r="FB31" s="107">
        <f>'[2]Marché Par Opérateur TM'!FA138</f>
        <v>25.920825315776778</v>
      </c>
      <c r="FC31" s="107">
        <f>'[2]Marché Par Opérateur TM'!FB138</f>
        <v>25.507728065390815</v>
      </c>
      <c r="FD31" s="107">
        <v>23.066682106300789</v>
      </c>
      <c r="FE31" s="107">
        <v>23.392687318238515</v>
      </c>
      <c r="FF31" s="107">
        <v>24.333463346186967</v>
      </c>
      <c r="FG31" s="107">
        <v>24.725034729995564</v>
      </c>
      <c r="FH31" s="107">
        <v>25.762134143997383</v>
      </c>
      <c r="FI31" s="107">
        <v>25.331789740372358</v>
      </c>
      <c r="FJ31" s="107">
        <v>24.507308297316527</v>
      </c>
      <c r="FK31" s="107">
        <v>25.852931196671125</v>
      </c>
      <c r="FL31" s="107">
        <v>26.304778369353848</v>
      </c>
      <c r="FM31" s="107">
        <v>26.058097542861624</v>
      </c>
      <c r="FN31" s="107">
        <v>25.931878448936686</v>
      </c>
      <c r="FO31" s="107">
        <v>25.843278280400504</v>
      </c>
    </row>
    <row r="32" spans="3:171" hidden="1" x14ac:dyDescent="0.25">
      <c r="C32" s="2" t="str">
        <f>C24</f>
        <v>Warid</v>
      </c>
      <c r="D32" s="107">
        <f>'[2]Marché Par Opérateur TM'!C139</f>
        <v>43.177888316977636</v>
      </c>
      <c r="E32" s="107">
        <f>'[2]Marché Par Opérateur TM'!D139</f>
        <v>96.601310039097328</v>
      </c>
      <c r="F32" s="107">
        <f>'[2]Marché Par Opérateur TM'!E139</f>
        <v>125.96984043118701</v>
      </c>
      <c r="G32" s="107">
        <f>'[2]Marché Par Opérateur TM'!F139</f>
        <v>123.28255176663308</v>
      </c>
      <c r="H32" s="107">
        <f>'[2]Marché Par Opérateur TM'!G139</f>
        <v>124.21453704747854</v>
      </c>
      <c r="I32" s="107">
        <f>'[2]Marché Par Opérateur TM'!H139</f>
        <v>125.31092047926649</v>
      </c>
      <c r="J32" s="107">
        <f>'[2]Marché Par Opérateur TM'!I139</f>
        <v>125.40543037760403</v>
      </c>
      <c r="K32" s="107">
        <f>'[2]Marché Par Opérateur TM'!J139</f>
        <v>125.54079496288429</v>
      </c>
      <c r="L32" s="107">
        <f>'[2]Marché Par Opérateur TM'!K139</f>
        <v>125.07010700829179</v>
      </c>
      <c r="M32" s="107">
        <f>'[2]Marché Par Opérateur TM'!L139</f>
        <v>124.74781267890911</v>
      </c>
      <c r="N32" s="107">
        <f>'[2]Marché Par Opérateur TM'!M139</f>
        <v>124.5043527415157</v>
      </c>
      <c r="O32" s="107">
        <f>'[2]Marché Par Opérateur TM'!N139</f>
        <v>124.29101942690249</v>
      </c>
      <c r="P32" s="107">
        <f>'[2]Marché Par Opérateur TM'!O139</f>
        <v>21.500947776711211</v>
      </c>
      <c r="Q32" s="107">
        <f>'[2]Marché Par Opérateur TM'!P139</f>
        <v>19.944064567957309</v>
      </c>
      <c r="R32" s="107">
        <f>'[2]Marché Par Opérateur TM'!Q139</f>
        <v>19.722109797535591</v>
      </c>
      <c r="S32" s="107">
        <f>'[2]Marché Par Opérateur TM'!R139</f>
        <v>20.377298682305366</v>
      </c>
      <c r="T32" s="107">
        <f>'[2]Marché Par Opérateur TM'!S139</f>
        <v>19.292688449572822</v>
      </c>
      <c r="U32" s="107">
        <f>'[2]Marché Par Opérateur TM'!T139</f>
        <v>18.97196770662875</v>
      </c>
      <c r="V32" s="107">
        <f>'[2]Marché Par Opérateur TM'!U139</f>
        <v>16.59164753187687</v>
      </c>
      <c r="W32" s="107">
        <f>'[2]Marché Par Opérateur TM'!V139</f>
        <v>20.690473418266649</v>
      </c>
      <c r="X32" s="107">
        <f>'[2]Marché Par Opérateur TM'!W139</f>
        <v>17.99867472417332</v>
      </c>
      <c r="Y32" s="107">
        <f>'[2]Marché Par Opérateur TM'!X139</f>
        <v>18.014910226369501</v>
      </c>
      <c r="Z32" s="107">
        <f>'[2]Marché Par Opérateur TM'!Y139</f>
        <v>18.384578213395756</v>
      </c>
      <c r="AA32" s="107">
        <f>'[2]Marché Par Opérateur TM'!Z139</f>
        <v>19.18431351163094</v>
      </c>
      <c r="AB32" s="107">
        <f>'[2]Marché Par Opérateur TM'!AA139</f>
        <v>19.245187249078857</v>
      </c>
      <c r="AC32" s="107">
        <f>'[2]Marché Par Opérateur TM'!AB139</f>
        <v>33.723071480682464</v>
      </c>
      <c r="AD32" s="107">
        <f>'[2]Marché Par Opérateur TM'!AC139</f>
        <v>66.105816115753768</v>
      </c>
      <c r="AE32" s="107">
        <f>'[2]Marché Par Opérateur TM'!AD139</f>
        <v>67.659904182357081</v>
      </c>
      <c r="AF32" s="107">
        <f>'[2]Marché Par Opérateur TM'!AE139</f>
        <v>71.145818580642242</v>
      </c>
      <c r="AG32" s="107">
        <f>'[2]Marché Par Opérateur TM'!AF139</f>
        <v>70.116251062222432</v>
      </c>
      <c r="AH32" s="107">
        <f>'[2]Marché Par Opérateur TM'!AG139</f>
        <v>69.255579698674381</v>
      </c>
      <c r="AI32" s="107">
        <f>'[2]Marché Par Opérateur TM'!AH139</f>
        <v>65.854805281224074</v>
      </c>
      <c r="AJ32" s="107">
        <f>'[2]Marché Par Opérateur TM'!AI139</f>
        <v>66.277154266737327</v>
      </c>
      <c r="AK32" s="107">
        <f>'[2]Marché Par Opérateur TM'!AJ139</f>
        <v>57.40289362408641</v>
      </c>
      <c r="AL32" s="107">
        <f>'[2]Marché Par Opérateur TM'!AK139</f>
        <v>56.495642344015003</v>
      </c>
      <c r="AM32" s="107">
        <f>'[2]Marché Par Opérateur TM'!AL139</f>
        <v>60.915886592369787</v>
      </c>
      <c r="AN32" s="107">
        <f>'[2]Marché Par Opérateur TM'!AM139</f>
        <v>61.769716762856774</v>
      </c>
      <c r="AO32" s="107">
        <f>'[2]Marché Par Opérateur TM'!AN139</f>
        <v>68.459099019156383</v>
      </c>
      <c r="AP32" s="107">
        <f>'[2]Marché Par Opérateur TM'!AO139</f>
        <v>69.710224785509681</v>
      </c>
      <c r="AQ32" s="107">
        <f>'[2]Marché Par Opérateur TM'!AP139</f>
        <v>70.337684406339918</v>
      </c>
      <c r="AR32" s="107">
        <f>'[2]Marché Par Opérateur TM'!AQ139</f>
        <v>70.673667154738681</v>
      </c>
      <c r="AS32" s="107">
        <f>'[2]Marché Par Opérateur TM'!AR139</f>
        <v>71.231282094743904</v>
      </c>
      <c r="AT32" s="107">
        <f>'[2]Marché Par Opérateur TM'!AS139</f>
        <v>72.406445545369152</v>
      </c>
      <c r="AU32" s="107">
        <f>'[2]Marché Par Opérateur TM'!AT139</f>
        <v>63.929248664562593</v>
      </c>
      <c r="AV32" s="107">
        <f>'[2]Marché Par Opérateur TM'!AU139</f>
        <v>68.11447199732261</v>
      </c>
      <c r="AW32" s="107">
        <f>'[2]Marché Par Opérateur TM'!AV139</f>
        <v>69.288928018590724</v>
      </c>
      <c r="AX32" s="107">
        <f>'[2]Marché Par Opérateur TM'!AW139</f>
        <v>69.335580066673529</v>
      </c>
      <c r="AY32" s="107">
        <f>'[2]Marché Par Opérateur TM'!AX139</f>
        <v>60.455554804989156</v>
      </c>
      <c r="AZ32" s="107">
        <f>'[2]Marché Par Opérateur TM'!AY139</f>
        <v>64.651379107592916</v>
      </c>
      <c r="BA32" s="107">
        <f>'[2]Marché Par Opérateur TM'!AZ139</f>
        <v>63.030259473160974</v>
      </c>
      <c r="BB32" s="107">
        <f>'[2]Marché Par Opérateur TM'!BA139</f>
        <v>61.749449840375853</v>
      </c>
      <c r="BC32" s="107">
        <f>'[2]Marché Par Opérateur TM'!BB139</f>
        <v>61.165177057965579</v>
      </c>
      <c r="BD32" s="107">
        <f>'[2]Marché Par Opérateur TM'!BC139</f>
        <v>55.47516270416056</v>
      </c>
      <c r="BE32" s="107">
        <f>'[2]Marché Par Opérateur TM'!BD139</f>
        <v>67.379521434829243</v>
      </c>
      <c r="BF32" s="107">
        <f>'[2]Marché Par Opérateur TM'!BE139</f>
        <v>67.287474703498489</v>
      </c>
      <c r="BG32" s="107">
        <f>'[2]Marché Par Opérateur TM'!BF139</f>
        <v>66.767236716817976</v>
      </c>
      <c r="BH32" s="107">
        <f>'[2]Marché Par Opérateur TM'!BG139</f>
        <v>67.422109260438901</v>
      </c>
      <c r="BI32" s="107">
        <f>'[2]Marché Par Opérateur TM'!BH139</f>
        <v>67.029309768866639</v>
      </c>
      <c r="BJ32" s="107">
        <f>'[2]Marché Par Opérateur TM'!BI139</f>
        <v>64.737496058184945</v>
      </c>
      <c r="BK32" s="107">
        <f>'[2]Marché Par Opérateur TM'!BJ139</f>
        <v>64.687510165270098</v>
      </c>
      <c r="BL32" s="107">
        <f>'[2]Marché Par Opérateur TM'!BK139</f>
        <v>64.480893481345504</v>
      </c>
      <c r="BM32" s="107">
        <f>'[2]Marché Par Opérateur TM'!BL139</f>
        <v>64.055217827192564</v>
      </c>
      <c r="BN32" s="107">
        <f>'[2]Marché Par Opérateur TM'!BM139</f>
        <v>64.131395339091469</v>
      </c>
      <c r="BO32" s="107">
        <f>'[2]Marché Par Opérateur TM'!BN139</f>
        <v>63.609560833161616</v>
      </c>
      <c r="BP32" s="107">
        <f>'[2]Marché Par Opérateur TM'!BO139</f>
        <v>64.233382505774657</v>
      </c>
      <c r="BQ32" s="107">
        <f>'[2]Marché Par Opérateur TM'!BP139</f>
        <v>56.175355597499816</v>
      </c>
      <c r="BR32" s="107">
        <f>'[2]Marché Par Opérateur TM'!BQ139</f>
        <v>65.44253343225563</v>
      </c>
      <c r="BS32" s="107">
        <f>'[2]Marché Par Opérateur TM'!BR139</f>
        <v>74.348865884549284</v>
      </c>
      <c r="BT32" s="107">
        <f>'[2]Marché Par Opérateur TM'!BS139</f>
        <v>74.139924243602906</v>
      </c>
      <c r="BU32" s="107">
        <f>'[2]Marché Par Opérateur TM'!BT139</f>
        <v>0</v>
      </c>
      <c r="BV32" s="107">
        <f>'[2]Marché Par Opérateur TM'!BU139</f>
        <v>0</v>
      </c>
      <c r="BW32" s="107">
        <f>'[2]Marché Par Opérateur TM'!BV139</f>
        <v>0</v>
      </c>
      <c r="BX32" s="107">
        <f>'[2]Marché Par Opérateur TM'!BW139</f>
        <v>0</v>
      </c>
      <c r="BY32" s="107">
        <f>'[2]Marché Par Opérateur TM'!BX139</f>
        <v>0</v>
      </c>
      <c r="BZ32" s="107">
        <f>'[2]Marché Par Opérateur TM'!BY139</f>
        <v>0</v>
      </c>
      <c r="CA32" s="107">
        <f>'[2]Marché Par Opérateur TM'!BZ139</f>
        <v>0</v>
      </c>
      <c r="CB32" s="107">
        <f>'[2]Marché Par Opérateur TM'!CA139</f>
        <v>0</v>
      </c>
      <c r="CC32" s="107">
        <f>'[2]Marché Par Opérateur TM'!CB139</f>
        <v>0</v>
      </c>
      <c r="CD32" s="107">
        <f>'[2]Marché Par Opérateur TM'!CC139</f>
        <v>0</v>
      </c>
      <c r="CE32" s="107">
        <f>'[2]Marché Par Opérateur TM'!CD139</f>
        <v>0</v>
      </c>
      <c r="CF32" s="107">
        <f>'[2]Marché Par Opérateur TM'!CE139</f>
        <v>0</v>
      </c>
      <c r="CG32" s="107">
        <f>'[2]Marché Par Opérateur TM'!CF139</f>
        <v>0</v>
      </c>
      <c r="CH32" s="107">
        <f>'[2]Marché Par Opérateur TM'!CG139</f>
        <v>0</v>
      </c>
      <c r="CI32" s="107">
        <f>'[2]Marché Par Opérateur TM'!CH139</f>
        <v>0</v>
      </c>
      <c r="CJ32" s="107">
        <f>'[2]Marché Par Opérateur TM'!CI139</f>
        <v>0</v>
      </c>
      <c r="CK32" s="107">
        <f>'[2]Marché Par Opérateur TM'!CJ139</f>
        <v>0</v>
      </c>
      <c r="CL32" s="107">
        <f>'[2]Marché Par Opérateur TM'!CK139</f>
        <v>0</v>
      </c>
      <c r="CM32" s="107">
        <f>'[2]Marché Par Opérateur TM'!CL139</f>
        <v>0</v>
      </c>
      <c r="CN32" s="107">
        <f>'[2]Marché Par Opérateur TM'!CM139</f>
        <v>0</v>
      </c>
      <c r="CO32" s="107">
        <f>'[2]Marché Par Opérateur TM'!CN139</f>
        <v>0</v>
      </c>
      <c r="CP32" s="107">
        <f>'[2]Marché Par Opérateur TM'!CO139</f>
        <v>0</v>
      </c>
      <c r="CQ32" s="107">
        <f>'[2]Marché Par Opérateur TM'!CP139</f>
        <v>0</v>
      </c>
      <c r="CR32" s="107">
        <f>'[2]Marché Par Opérateur TM'!CQ139</f>
        <v>0</v>
      </c>
      <c r="CS32" s="107">
        <f>'[2]Marché Par Opérateur TM'!CR139</f>
        <v>0</v>
      </c>
      <c r="CT32" s="107">
        <f>'[2]Marché Par Opérateur TM'!CS139</f>
        <v>0</v>
      </c>
      <c r="CU32" s="107">
        <f>'[2]Marché Par Opérateur TM'!CT139</f>
        <v>0</v>
      </c>
      <c r="CV32" s="107">
        <f>'[2]Marché Par Opérateur TM'!CU139</f>
        <v>0</v>
      </c>
      <c r="CW32" s="107">
        <f>'[2]Marché Par Opérateur TM'!CV139</f>
        <v>0</v>
      </c>
      <c r="CX32" s="107">
        <f>'[2]Marché Par Opérateur TM'!CW139</f>
        <v>0</v>
      </c>
      <c r="CY32" s="107">
        <f>'[2]Marché Par Opérateur TM'!CX139</f>
        <v>0</v>
      </c>
      <c r="CZ32" s="107">
        <f>'[2]Marché Par Opérateur TM'!CY139</f>
        <v>0</v>
      </c>
      <c r="DA32" s="107">
        <f>'[2]Marché Par Opérateur TM'!CZ139</f>
        <v>0</v>
      </c>
      <c r="DB32" s="107">
        <f>'[2]Marché Par Opérateur TM'!DA139</f>
        <v>0</v>
      </c>
      <c r="DC32" s="107">
        <f>'[2]Marché Par Opérateur TM'!DB139</f>
        <v>0</v>
      </c>
      <c r="DD32" s="107">
        <f>'[2]Marché Par Opérateur TM'!DC139</f>
        <v>0</v>
      </c>
      <c r="DE32" s="107">
        <f>'[2]Marché Par Opérateur TM'!DD139</f>
        <v>0</v>
      </c>
      <c r="DF32" s="107">
        <f>'[2]Marché Par Opérateur TM'!DE139</f>
        <v>0</v>
      </c>
      <c r="DG32" s="107">
        <f>'[2]Marché Par Opérateur TM'!DF139</f>
        <v>0</v>
      </c>
      <c r="DH32" s="107">
        <f>'[2]Marché Par Opérateur TM'!DG139</f>
        <v>0</v>
      </c>
      <c r="DI32" s="107">
        <f>'[2]Marché Par Opérateur TM'!DH139</f>
        <v>0</v>
      </c>
      <c r="DJ32" s="107">
        <f>'[2]Marché Par Opérateur TM'!DI139</f>
        <v>0</v>
      </c>
      <c r="DK32" s="107">
        <f>'[2]Marché Par Opérateur TM'!DJ139</f>
        <v>0</v>
      </c>
      <c r="DL32" s="107">
        <f>'[2]Marché Par Opérateur TM'!DK139</f>
        <v>0</v>
      </c>
      <c r="DM32" s="107">
        <f>'[2]Marché Par Opérateur TM'!DL139</f>
        <v>0</v>
      </c>
      <c r="DN32" s="107">
        <f>'[2]Marché Par Opérateur TM'!DM139</f>
        <v>0</v>
      </c>
      <c r="DO32" s="107">
        <f>'[2]Marché Par Opérateur TM'!DN139</f>
        <v>0</v>
      </c>
      <c r="DP32" s="107">
        <f>'[2]Marché Par Opérateur TM'!DO139</f>
        <v>0</v>
      </c>
      <c r="DQ32" s="107">
        <f>'[2]Marché Par Opérateur TM'!DP139</f>
        <v>0</v>
      </c>
      <c r="DR32" s="107">
        <f>'[2]Marché Par Opérateur TM'!DQ139</f>
        <v>0</v>
      </c>
      <c r="DS32" s="107">
        <f>'[2]Marché Par Opérateur TM'!DR139</f>
        <v>0</v>
      </c>
      <c r="DT32" s="107">
        <f>'[2]Marché Par Opérateur TM'!DS139</f>
        <v>0</v>
      </c>
      <c r="DU32" s="107">
        <f>'[2]Marché Par Opérateur TM'!DT139</f>
        <v>0</v>
      </c>
      <c r="DV32" s="107">
        <f>'[2]Marché Par Opérateur TM'!DU139</f>
        <v>0</v>
      </c>
      <c r="DW32" s="107">
        <f>'[2]Marché Par Opérateur TM'!DV139</f>
        <v>0</v>
      </c>
      <c r="DX32" s="107">
        <f>'[2]Marché Par Opérateur TM'!DW139</f>
        <v>0</v>
      </c>
      <c r="DY32" s="107">
        <f>'[2]Marché Par Opérateur TM'!DX139</f>
        <v>0</v>
      </c>
      <c r="DZ32" s="107">
        <f>'[2]Marché Par Opérateur TM'!DY139</f>
        <v>0</v>
      </c>
      <c r="EA32" s="107">
        <f>'[2]Marché Par Opérateur TM'!DZ139</f>
        <v>0</v>
      </c>
      <c r="EB32" s="107">
        <f>'[2]Marché Par Opérateur TM'!EA139</f>
        <v>0</v>
      </c>
      <c r="EC32" s="107">
        <f>'[2]Marché Par Opérateur TM'!EB139</f>
        <v>0</v>
      </c>
      <c r="ED32" s="107">
        <f>'[2]Marché Par Opérateur TM'!EC139</f>
        <v>0</v>
      </c>
      <c r="EE32" s="107">
        <f>'[2]Marché Par Opérateur TM'!ED139</f>
        <v>0</v>
      </c>
      <c r="EF32" s="107">
        <f>'[2]Marché Par Opérateur TM'!EE139</f>
        <v>0</v>
      </c>
      <c r="EG32" s="107">
        <f>'[2]Marché Par Opérateur TM'!EF139</f>
        <v>0</v>
      </c>
      <c r="EH32" s="107">
        <f>'[2]Marché Par Opérateur TM'!EG139</f>
        <v>0</v>
      </c>
      <c r="EI32" s="107">
        <f>'[2]Marché Par Opérateur TM'!EH139</f>
        <v>0</v>
      </c>
      <c r="EJ32" s="107">
        <f>'[2]Marché Par Opérateur TM'!EI139</f>
        <v>0</v>
      </c>
      <c r="EK32" s="107">
        <f>'[2]Marché Par Opérateur TM'!EJ139</f>
        <v>0</v>
      </c>
      <c r="EL32" s="107">
        <f>'[2]Marché Par Opérateur TM'!EK139</f>
        <v>0</v>
      </c>
      <c r="EM32" s="107">
        <f>'[2]Marché Par Opérateur TM'!EL139</f>
        <v>0</v>
      </c>
      <c r="EN32" s="107">
        <f>'[2]Marché Par Opérateur TM'!EM139</f>
        <v>0</v>
      </c>
      <c r="EO32" s="107">
        <f>'[2]Marché Par Opérateur TM'!EN139</f>
        <v>0</v>
      </c>
      <c r="EP32" s="107">
        <f>'[2]Marché Par Opérateur TM'!EO139</f>
        <v>0</v>
      </c>
      <c r="EQ32" s="107">
        <f>'[2]Marché Par Opérateur TM'!EP139</f>
        <v>0</v>
      </c>
      <c r="ER32" s="107">
        <f>'[2]Marché Par Opérateur TM'!EQ139</f>
        <v>0</v>
      </c>
      <c r="ES32" s="107">
        <f>'[2]Marché Par Opérateur TM'!ER139</f>
        <v>0</v>
      </c>
      <c r="ET32" s="107">
        <f>'[2]Marché Par Opérateur TM'!ES139</f>
        <v>0</v>
      </c>
      <c r="EU32" s="107">
        <f>'[2]Marché Par Opérateur TM'!ET139</f>
        <v>0</v>
      </c>
      <c r="EV32" s="107">
        <f>'[2]Marché Par Opérateur TM'!EU139</f>
        <v>0</v>
      </c>
      <c r="EW32" s="107">
        <f>'[2]Marché Par Opérateur TM'!EV139</f>
        <v>0</v>
      </c>
      <c r="EX32" s="107">
        <f>'[2]Marché Par Opérateur TM'!EW139</f>
        <v>0</v>
      </c>
      <c r="EY32" s="107">
        <f>'[2]Marché Par Opérateur TM'!EX139</f>
        <v>0</v>
      </c>
      <c r="EZ32" s="107">
        <f>'[2]Marché Par Opérateur TM'!EY139</f>
        <v>0</v>
      </c>
      <c r="FA32" s="107">
        <f>'[2]Marché Par Opérateur TM'!EZ139</f>
        <v>0</v>
      </c>
      <c r="FB32" s="107">
        <f>'[2]Marché Par Opérateur TM'!FA139</f>
        <v>0</v>
      </c>
      <c r="FC32" s="107">
        <f>'[2]Marché Par Opérateur TM'!FB139</f>
        <v>0</v>
      </c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</row>
    <row r="33" spans="3:171" hidden="1" x14ac:dyDescent="0.25">
      <c r="C33" s="2" t="str">
        <f>C25</f>
        <v>Azur</v>
      </c>
      <c r="D33" s="107">
        <f>'[2]Marché Par Opérateur TM'!C140</f>
        <v>0</v>
      </c>
      <c r="E33" s="107">
        <f>'[2]Marché Par Opérateur TM'!D140</f>
        <v>0</v>
      </c>
      <c r="F33" s="107">
        <f>'[2]Marché Par Opérateur TM'!E140</f>
        <v>0</v>
      </c>
      <c r="G33" s="107">
        <f>'[2]Marché Par Opérateur TM'!F140</f>
        <v>0</v>
      </c>
      <c r="H33" s="107">
        <f>'[2]Marché Par Opérateur TM'!G140</f>
        <v>0</v>
      </c>
      <c r="I33" s="107">
        <f>'[2]Marché Par Opérateur TM'!H140</f>
        <v>0</v>
      </c>
      <c r="J33" s="107">
        <f>'[2]Marché Par Opérateur TM'!I140</f>
        <v>0</v>
      </c>
      <c r="K33" s="107">
        <f>'[2]Marché Par Opérateur TM'!J140</f>
        <v>0</v>
      </c>
      <c r="L33" s="107">
        <f>'[2]Marché Par Opérateur TM'!K140</f>
        <v>0</v>
      </c>
      <c r="M33" s="107">
        <f>'[2]Marché Par Opérateur TM'!L140</f>
        <v>0</v>
      </c>
      <c r="N33" s="107">
        <f>'[2]Marché Par Opérateur TM'!M140</f>
        <v>0</v>
      </c>
      <c r="O33" s="107">
        <f>'[2]Marché Par Opérateur TM'!N140</f>
        <v>0</v>
      </c>
      <c r="P33" s="107">
        <f>'[2]Marché Par Opérateur TM'!O140</f>
        <v>0</v>
      </c>
      <c r="Q33" s="107">
        <f>'[2]Marché Par Opérateur TM'!P140</f>
        <v>0</v>
      </c>
      <c r="R33" s="107">
        <f>'[2]Marché Par Opérateur TM'!Q140</f>
        <v>0</v>
      </c>
      <c r="S33" s="107">
        <f>'[2]Marché Par Opérateur TM'!R140</f>
        <v>0</v>
      </c>
      <c r="T33" s="107">
        <f>'[2]Marché Par Opérateur TM'!S140</f>
        <v>0</v>
      </c>
      <c r="U33" s="107">
        <f>'[2]Marché Par Opérateur TM'!T140</f>
        <v>0</v>
      </c>
      <c r="V33" s="107">
        <f>'[2]Marché Par Opérateur TM'!U140</f>
        <v>0</v>
      </c>
      <c r="W33" s="107">
        <f>'[2]Marché Par Opérateur TM'!V140</f>
        <v>0</v>
      </c>
      <c r="X33" s="107">
        <f>'[2]Marché Par Opérateur TM'!W140</f>
        <v>0</v>
      </c>
      <c r="Y33" s="107">
        <f>'[2]Marché Par Opérateur TM'!X140</f>
        <v>0</v>
      </c>
      <c r="Z33" s="107">
        <f>'[2]Marché Par Opérateur TM'!Y140</f>
        <v>0</v>
      </c>
      <c r="AA33" s="107">
        <f>'[2]Marché Par Opérateur TM'!Z140</f>
        <v>0</v>
      </c>
      <c r="AB33" s="107">
        <f>'[2]Marché Par Opérateur TM'!AA140</f>
        <v>59.227621208120951</v>
      </c>
      <c r="AC33" s="107">
        <f>'[2]Marché Par Opérateur TM'!AB140</f>
        <v>52.842275034320224</v>
      </c>
      <c r="AD33" s="107">
        <f>'[2]Marché Par Opérateur TM'!AC140</f>
        <v>66.898909694326846</v>
      </c>
      <c r="AE33" s="107">
        <f>'[2]Marché Par Opérateur TM'!AD140</f>
        <v>64.304979633325303</v>
      </c>
      <c r="AF33" s="107">
        <f>'[2]Marché Par Opérateur TM'!AE140</f>
        <v>64.693090560114982</v>
      </c>
      <c r="AG33" s="107">
        <f>'[2]Marché Par Opérateur TM'!AF140</f>
        <v>70.612494255137591</v>
      </c>
      <c r="AH33" s="107">
        <f>'[2]Marché Par Opérateur TM'!AG140</f>
        <v>68.539166757919332</v>
      </c>
      <c r="AI33" s="107">
        <f>'[2]Marché Par Opérateur TM'!AH140</f>
        <v>67.60587894199972</v>
      </c>
      <c r="AJ33" s="107">
        <f>'[2]Marché Par Opérateur TM'!AI140</f>
        <v>66.466354289776504</v>
      </c>
      <c r="AK33" s="107">
        <f>'[2]Marché Par Opérateur TM'!AJ140</f>
        <v>67.002330269841551</v>
      </c>
      <c r="AL33" s="107">
        <f>'[2]Marché Par Opérateur TM'!AK140</f>
        <v>68.304972004998803</v>
      </c>
      <c r="AM33" s="107">
        <f>'[2]Marché Par Opérateur TM'!AL140</f>
        <v>68.166264979123198</v>
      </c>
      <c r="AN33" s="107">
        <f>'[2]Marché Par Opérateur TM'!AM140</f>
        <v>65.98678603096532</v>
      </c>
      <c r="AO33" s="107">
        <f>'[2]Marché Par Opérateur TM'!AN140</f>
        <v>66.372865288666361</v>
      </c>
      <c r="AP33" s="107">
        <f>'[2]Marché Par Opérateur TM'!AO140</f>
        <v>68.224721553913014</v>
      </c>
      <c r="AQ33" s="107">
        <f>'[2]Marché Par Opérateur TM'!AP140</f>
        <v>66.796858660985819</v>
      </c>
      <c r="AR33" s="107">
        <f>'[2]Marché Par Opérateur TM'!AQ140</f>
        <v>69.353069592287611</v>
      </c>
      <c r="AS33" s="107">
        <f>'[2]Marché Par Opérateur TM'!AR140</f>
        <v>70.618017752449447</v>
      </c>
      <c r="AT33" s="107">
        <f>'[2]Marché Par Opérateur TM'!AS140</f>
        <v>73.661255248315285</v>
      </c>
      <c r="AU33" s="107">
        <f>'[2]Marché Par Opérateur TM'!AT140</f>
        <v>64.924906936950677</v>
      </c>
      <c r="AV33" s="107">
        <f>'[2]Marché Par Opérateur TM'!AU140</f>
        <v>73.023684103347634</v>
      </c>
      <c r="AW33" s="107">
        <f>'[2]Marché Par Opérateur TM'!AV140</f>
        <v>66.625712775577981</v>
      </c>
      <c r="AX33" s="107">
        <f>'[2]Marché Par Opérateur TM'!AW140</f>
        <v>68.167457257342036</v>
      </c>
      <c r="AY33" s="107">
        <f>'[2]Marché Par Opérateur TM'!AX140</f>
        <v>69.999205281038385</v>
      </c>
      <c r="AZ33" s="107">
        <f>'[2]Marché Par Opérateur TM'!AY140</f>
        <v>69.010743872170565</v>
      </c>
      <c r="BA33" s="107">
        <f>'[2]Marché Par Opérateur TM'!AZ140</f>
        <v>71.997818896989841</v>
      </c>
      <c r="BB33" s="107">
        <f>'[2]Marché Par Opérateur TM'!BA140</f>
        <v>39.226931004174347</v>
      </c>
      <c r="BC33" s="107">
        <f>'[2]Marché Par Opérateur TM'!BB140</f>
        <v>32.821025890944</v>
      </c>
      <c r="BD33" s="107">
        <f>'[2]Marché Par Opérateur TM'!BC140</f>
        <v>28.65560021924064</v>
      </c>
      <c r="BE33" s="107">
        <f>'[2]Marché Par Opérateur TM'!BD140</f>
        <v>28.399600478719993</v>
      </c>
      <c r="BF33" s="107">
        <f>'[2]Marché Par Opérateur TM'!BE140</f>
        <v>62.059965333370528</v>
      </c>
      <c r="BG33" s="107">
        <f>'[2]Marché Par Opérateur TM'!BF140</f>
        <v>53.239384339439262</v>
      </c>
      <c r="BH33" s="107">
        <f>'[2]Marché Par Opérateur TM'!BG140</f>
        <v>56.688265369178175</v>
      </c>
      <c r="BI33" s="107">
        <f>'[2]Marché Par Opérateur TM'!BH140</f>
        <v>57.604788702602313</v>
      </c>
      <c r="BJ33" s="107">
        <f>'[2]Marché Par Opérateur TM'!BI140</f>
        <v>43.037472795349693</v>
      </c>
      <c r="BK33" s="107">
        <f>'[2]Marché Par Opérateur TM'!BJ140</f>
        <v>49.781203331017579</v>
      </c>
      <c r="BL33" s="107">
        <f>'[2]Marché Par Opérateur TM'!BK140</f>
        <v>48.973821815925334</v>
      </c>
      <c r="BM33" s="107">
        <f>'[2]Marché Par Opérateur TM'!BL140</f>
        <v>55.407846985257066</v>
      </c>
      <c r="BN33" s="107">
        <f>'[2]Marché Par Opérateur TM'!BM140</f>
        <v>39.842803349387616</v>
      </c>
      <c r="BO33" s="107">
        <f>'[2]Marché Par Opérateur TM'!BN140</f>
        <v>42.59994352995114</v>
      </c>
      <c r="BP33" s="107">
        <f>'[2]Marché Par Opérateur TM'!BO140</f>
        <v>43.843196959585541</v>
      </c>
      <c r="BQ33" s="107">
        <f>'[2]Marché Par Opérateur TM'!BP140</f>
        <v>40.090536420614974</v>
      </c>
      <c r="BR33" s="107">
        <f>'[2]Marché Par Opérateur TM'!BQ140</f>
        <v>44.252383931089788</v>
      </c>
      <c r="BS33" s="107">
        <f>'[2]Marché Par Opérateur TM'!BR140</f>
        <v>33.318169718406693</v>
      </c>
      <c r="BT33" s="107">
        <f>'[2]Marché Par Opérateur TM'!BS140</f>
        <v>31.833432453250452</v>
      </c>
      <c r="BU33" s="107">
        <f>'[2]Marché Par Opérateur TM'!BT140</f>
        <v>32.877115807296654</v>
      </c>
      <c r="BV33" s="107">
        <f>'[2]Marché Par Opérateur TM'!BU140</f>
        <v>31.114469751915685</v>
      </c>
      <c r="BW33" s="107">
        <f>'[2]Marché Par Opérateur TM'!BV140</f>
        <v>36.899022520513803</v>
      </c>
      <c r="BX33" s="107">
        <f>'[2]Marché Par Opérateur TM'!BW140</f>
        <v>37.851155497362406</v>
      </c>
      <c r="BY33" s="107">
        <f>'[2]Marché Par Opérateur TM'!BX140</f>
        <v>37.09366940211666</v>
      </c>
      <c r="BZ33" s="107">
        <f>'[2]Marché Par Opérateur TM'!BY140</f>
        <v>39.985003060916952</v>
      </c>
      <c r="CA33" s="107">
        <f>'[2]Marché Par Opérateur TM'!BZ140</f>
        <v>43.960840441073422</v>
      </c>
      <c r="CB33" s="107">
        <f>'[2]Marché Par Opérateur TM'!CA140</f>
        <v>45.823894115581489</v>
      </c>
      <c r="CC33" s="107">
        <f>'[2]Marché Par Opérateur TM'!CB140</f>
        <v>47.683483539183598</v>
      </c>
      <c r="CD33" s="107">
        <f>'[2]Marché Par Opérateur TM'!CC140</f>
        <v>44.758522488702525</v>
      </c>
      <c r="CE33" s="107">
        <f>'[2]Marché Par Opérateur TM'!CD140</f>
        <v>45.638442395491026</v>
      </c>
      <c r="CF33" s="107">
        <f>'[2]Marché Par Opérateur TM'!CE140</f>
        <v>49.001498252201912</v>
      </c>
      <c r="CG33" s="107">
        <f>'[2]Marché Par Opérateur TM'!CF140</f>
        <v>55.379052085956566</v>
      </c>
      <c r="CH33" s="107">
        <f>'[2]Marché Par Opérateur TM'!CG140</f>
        <v>50.559509330432192</v>
      </c>
      <c r="CI33" s="107">
        <f>'[2]Marché Par Opérateur TM'!CH140</f>
        <v>53.417838220065555</v>
      </c>
      <c r="CJ33" s="107">
        <f>'[2]Marché Par Opérateur TM'!CI140</f>
        <v>55.772611239175617</v>
      </c>
      <c r="CK33" s="107">
        <f>'[2]Marché Par Opérateur TM'!CJ140</f>
        <v>62.445943869739835</v>
      </c>
      <c r="CL33" s="107">
        <f>'[2]Marché Par Opérateur TM'!CK140</f>
        <v>69.427593127369491</v>
      </c>
      <c r="CM33" s="107">
        <f>'[2]Marché Par Opérateur TM'!CL140</f>
        <v>68.421582390430586</v>
      </c>
      <c r="CN33" s="107">
        <f>'[2]Marché Par Opérateur TM'!CM140</f>
        <v>64.516860047856198</v>
      </c>
      <c r="CO33" s="107">
        <f>'[2]Marché Par Opérateur TM'!CN140</f>
        <v>58.82959752843157</v>
      </c>
      <c r="CP33" s="107">
        <f>'[2]Marché Par Opérateur TM'!CO140</f>
        <v>57.272990329664879</v>
      </c>
      <c r="CQ33" s="107">
        <f>'[2]Marché Par Opérateur TM'!CP140</f>
        <v>63.350303910380305</v>
      </c>
      <c r="CR33" s="107">
        <f>'[2]Marché Par Opérateur TM'!CQ140</f>
        <v>62.055789400820139</v>
      </c>
      <c r="CS33" s="107">
        <f>'[2]Marché Par Opérateur TM'!CR140</f>
        <v>49.680968492261812</v>
      </c>
      <c r="CT33" s="107">
        <f>'[2]Marché Par Opérateur TM'!CS140</f>
        <v>50.172287155975241</v>
      </c>
      <c r="CU33" s="107">
        <f>'[2]Marché Par Opérateur TM'!CT140</f>
        <v>47.616571708605683</v>
      </c>
      <c r="CV33" s="107">
        <f>'[2]Marché Par Opérateur TM'!CU140</f>
        <v>51.130433264158015</v>
      </c>
      <c r="CW33" s="107">
        <f>'[2]Marché Par Opérateur TM'!CV140</f>
        <v>46.871457706636193</v>
      </c>
      <c r="CX33" s="107">
        <f>'[2]Marché Par Opérateur TM'!CW140</f>
        <v>41.876828325394953</v>
      </c>
      <c r="CY33" s="107">
        <f>'[2]Marché Par Opérateur TM'!CX140</f>
        <v>8.4757294687395284</v>
      </c>
      <c r="CZ33" s="107">
        <f>'[2]Marché Par Opérateur TM'!CY140</f>
        <v>12.593824071679776</v>
      </c>
      <c r="DA33" s="107">
        <f>'[2]Marché Par Opérateur TM'!CZ140</f>
        <v>28.347759263876373</v>
      </c>
      <c r="DB33" s="107">
        <f>'[2]Marché Par Opérateur TM'!DA140</f>
        <v>40.783824998751896</v>
      </c>
      <c r="DC33" s="107">
        <f>'[2]Marché Par Opérateur TM'!DB140</f>
        <v>36.904656531437148</v>
      </c>
      <c r="DD33" s="107">
        <f>'[2]Marché Par Opérateur TM'!DC140</f>
        <v>44.948257928463477</v>
      </c>
      <c r="DE33" s="107">
        <f>'[2]Marché Par Opérateur TM'!DD140</f>
        <v>49.280241769847223</v>
      </c>
      <c r="DF33" s="107">
        <f>'[2]Marché Par Opérateur TM'!DE140</f>
        <v>55.995112978216767</v>
      </c>
      <c r="DG33" s="107">
        <f>'[2]Marché Par Opérateur TM'!DF140</f>
        <v>47.533829969030691</v>
      </c>
      <c r="DH33" s="107">
        <f>'[2]Marché Par Opérateur TM'!DG140</f>
        <v>0</v>
      </c>
      <c r="DI33" s="107">
        <f>'[2]Marché Par Opérateur TM'!DH140</f>
        <v>0</v>
      </c>
      <c r="DJ33" s="107">
        <f>'[2]Marché Par Opérateur TM'!DI140</f>
        <v>0</v>
      </c>
      <c r="DK33" s="107">
        <f>'[2]Marché Par Opérateur TM'!DJ140</f>
        <v>0</v>
      </c>
      <c r="DL33" s="107">
        <f>'[2]Marché Par Opérateur TM'!DK140</f>
        <v>0</v>
      </c>
      <c r="DM33" s="107">
        <f>'[2]Marché Par Opérateur TM'!DL140</f>
        <v>0</v>
      </c>
      <c r="DN33" s="107">
        <f>'[2]Marché Par Opérateur TM'!DM140</f>
        <v>0</v>
      </c>
      <c r="DO33" s="107">
        <f>'[2]Marché Par Opérateur TM'!DN140</f>
        <v>0</v>
      </c>
      <c r="DP33" s="107">
        <f>'[2]Marché Par Opérateur TM'!DO140</f>
        <v>0</v>
      </c>
      <c r="DQ33" s="107">
        <f>'[2]Marché Par Opérateur TM'!DP140</f>
        <v>0</v>
      </c>
      <c r="DR33" s="107">
        <f>'[2]Marché Par Opérateur TM'!DQ140</f>
        <v>0</v>
      </c>
      <c r="DS33" s="107">
        <f>'[2]Marché Par Opérateur TM'!DR140</f>
        <v>0</v>
      </c>
      <c r="DT33" s="107">
        <f>'[2]Marché Par Opérateur TM'!DS140</f>
        <v>0</v>
      </c>
      <c r="DU33" s="107">
        <f>'[2]Marché Par Opérateur TM'!DT140</f>
        <v>0</v>
      </c>
      <c r="DV33" s="107">
        <f>'[2]Marché Par Opérateur TM'!DU140</f>
        <v>0</v>
      </c>
      <c r="DW33" s="107">
        <f>'[2]Marché Par Opérateur TM'!DV140</f>
        <v>0</v>
      </c>
      <c r="DX33" s="107">
        <f>'[2]Marché Par Opérateur TM'!DW140</f>
        <v>0</v>
      </c>
      <c r="DY33" s="107">
        <f>'[2]Marché Par Opérateur TM'!DX140</f>
        <v>0</v>
      </c>
      <c r="DZ33" s="107">
        <f>'[2]Marché Par Opérateur TM'!DY140</f>
        <v>0</v>
      </c>
      <c r="EA33" s="107">
        <f>'[2]Marché Par Opérateur TM'!DZ140</f>
        <v>0</v>
      </c>
      <c r="EB33" s="107">
        <f>'[2]Marché Par Opérateur TM'!EA140</f>
        <v>0</v>
      </c>
      <c r="EC33" s="107">
        <f>'[2]Marché Par Opérateur TM'!EB140</f>
        <v>0</v>
      </c>
      <c r="ED33" s="107">
        <f>'[2]Marché Par Opérateur TM'!EC140</f>
        <v>0</v>
      </c>
      <c r="EE33" s="107">
        <f>'[2]Marché Par Opérateur TM'!ED140</f>
        <v>0</v>
      </c>
      <c r="EF33" s="107">
        <f>'[2]Marché Par Opérateur TM'!EE140</f>
        <v>0</v>
      </c>
      <c r="EG33" s="107">
        <f>'[2]Marché Par Opérateur TM'!EF140</f>
        <v>0</v>
      </c>
      <c r="EH33" s="107">
        <f>'[2]Marché Par Opérateur TM'!EG140</f>
        <v>0</v>
      </c>
      <c r="EI33" s="107">
        <f>'[2]Marché Par Opérateur TM'!EH140</f>
        <v>0</v>
      </c>
      <c r="EJ33" s="107">
        <f>'[2]Marché Par Opérateur TM'!EI140</f>
        <v>0</v>
      </c>
      <c r="EK33" s="107">
        <f>'[2]Marché Par Opérateur TM'!EJ140</f>
        <v>0</v>
      </c>
      <c r="EL33" s="107">
        <f>'[2]Marché Par Opérateur TM'!EK140</f>
        <v>0</v>
      </c>
      <c r="EM33" s="107">
        <f>'[2]Marché Par Opérateur TM'!EL140</f>
        <v>0</v>
      </c>
      <c r="EN33" s="107">
        <f>'[2]Marché Par Opérateur TM'!EM140</f>
        <v>0</v>
      </c>
      <c r="EO33" s="107">
        <f>'[2]Marché Par Opérateur TM'!EN140</f>
        <v>0</v>
      </c>
      <c r="EP33" s="107">
        <f>'[2]Marché Par Opérateur TM'!EO140</f>
        <v>0</v>
      </c>
      <c r="EQ33" s="107">
        <f>'[2]Marché Par Opérateur TM'!EP140</f>
        <v>0</v>
      </c>
      <c r="ER33" s="107">
        <f>'[2]Marché Par Opérateur TM'!EQ140</f>
        <v>0</v>
      </c>
      <c r="ES33" s="107">
        <f>'[2]Marché Par Opérateur TM'!ER140</f>
        <v>0</v>
      </c>
      <c r="ET33" s="107">
        <f>'[2]Marché Par Opérateur TM'!ES140</f>
        <v>0</v>
      </c>
      <c r="EU33" s="107">
        <f>'[2]Marché Par Opérateur TM'!ET140</f>
        <v>0</v>
      </c>
      <c r="EV33" s="107">
        <f>'[2]Marché Par Opérateur TM'!EU140</f>
        <v>0</v>
      </c>
      <c r="EW33" s="107">
        <f>'[2]Marché Par Opérateur TM'!EV140</f>
        <v>0</v>
      </c>
      <c r="EX33" s="107">
        <f>'[2]Marché Par Opérateur TM'!EW140</f>
        <v>0</v>
      </c>
      <c r="EY33" s="107">
        <f>'[2]Marché Par Opérateur TM'!EX140</f>
        <v>0</v>
      </c>
      <c r="EZ33" s="107">
        <f>'[2]Marché Par Opérateur TM'!EY140</f>
        <v>0</v>
      </c>
      <c r="FA33" s="107">
        <f>'[2]Marché Par Opérateur TM'!EZ140</f>
        <v>0</v>
      </c>
      <c r="FB33" s="107">
        <f>'[2]Marché Par Opérateur TM'!FA140</f>
        <v>0</v>
      </c>
      <c r="FC33" s="107">
        <f>'[2]Marché Par Opérateur TM'!FB140</f>
        <v>0</v>
      </c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</row>
    <row r="34" spans="3:171" x14ac:dyDescent="0.25">
      <c r="C34" s="5" t="s">
        <v>96</v>
      </c>
      <c r="D34" s="106">
        <f>'[2]Marché Par Opérateur TM'!C136</f>
        <v>1028.4018234222283</v>
      </c>
      <c r="E34" s="106">
        <f>'[2]Marché Par Opérateur TM'!D136</f>
        <v>1330.8883583221752</v>
      </c>
      <c r="F34" s="106">
        <f>'[2]Marché Par Opérateur TM'!E136</f>
        <v>1706.0373211405924</v>
      </c>
      <c r="G34" s="106">
        <f>'[2]Marché Par Opérateur TM'!F136</f>
        <v>1814.5539768849624</v>
      </c>
      <c r="H34" s="106">
        <f>'[2]Marché Par Opérateur TM'!G136</f>
        <v>2336.8935787316054</v>
      </c>
      <c r="I34" s="106">
        <f>'[2]Marché Par Opérateur TM'!H136</f>
        <v>2476.0382458397808</v>
      </c>
      <c r="J34" s="106">
        <f>'[2]Marché Par Opérateur TM'!I136</f>
        <v>2326.6939282582871</v>
      </c>
      <c r="K34" s="106">
        <f>'[2]Marché Par Opérateur TM'!J136</f>
        <v>2405.7640959501468</v>
      </c>
      <c r="L34" s="106">
        <f>'[2]Marché Par Opérateur TM'!K136</f>
        <v>2506.1721448372427</v>
      </c>
      <c r="M34" s="106">
        <f>'[2]Marché Par Opérateur TM'!L136</f>
        <v>2500.0688267245223</v>
      </c>
      <c r="N34" s="106">
        <f>'[2]Marché Par Opérateur TM'!M136</f>
        <v>0</v>
      </c>
      <c r="O34" s="106">
        <f>'[2]Marché Par Opérateur TM'!N136</f>
        <v>2669.2328191049332</v>
      </c>
      <c r="P34" s="106">
        <f>'[2]Marché Par Opérateur TM'!O136</f>
        <v>206.23915624666259</v>
      </c>
      <c r="Q34" s="106">
        <f>'[2]Marché Par Opérateur TM'!P136</f>
        <v>246.23631774733221</v>
      </c>
      <c r="R34" s="106">
        <f>'[2]Marché Par Opérateur TM'!Q136</f>
        <v>253.68862016390801</v>
      </c>
      <c r="S34" s="106">
        <f>'[2]Marché Par Opérateur TM'!R136</f>
        <v>237.27669322228778</v>
      </c>
      <c r="T34" s="106">
        <f>'[2]Marché Par Opérateur TM'!S136</f>
        <v>177.34862643045875</v>
      </c>
      <c r="U34" s="106">
        <f>'[2]Marché Par Opérateur TM'!T136</f>
        <v>119.17556111065765</v>
      </c>
      <c r="V34" s="106">
        <f>'[2]Marché Par Opérateur TM'!U136</f>
        <v>112.78064994590514</v>
      </c>
      <c r="W34" s="106">
        <f>'[2]Marché Par Opérateur TM'!V136</f>
        <v>112.97859316012482</v>
      </c>
      <c r="X34" s="106">
        <f>'[2]Marché Par Opérateur TM'!W136</f>
        <v>109.39588324935217</v>
      </c>
      <c r="Y34" s="106">
        <f>'[2]Marché Par Opérateur TM'!X136</f>
        <v>100.00415984588118</v>
      </c>
      <c r="Z34" s="106">
        <f>'[2]Marché Par Opérateur TM'!Y136</f>
        <v>89.516657029117013</v>
      </c>
      <c r="AA34" s="106">
        <f>'[2]Marché Par Opérateur TM'!Z136</f>
        <v>90.294642112891111</v>
      </c>
      <c r="AB34" s="106">
        <f>'[2]Marché Par Opérateur TM'!AA136</f>
        <v>88.800293761567573</v>
      </c>
      <c r="AC34" s="106">
        <f>'[2]Marché Par Opérateur TM'!AB136</f>
        <v>99.169682528429192</v>
      </c>
      <c r="AD34" s="106">
        <f>'[2]Marché Par Opérateur TM'!AC136</f>
        <v>110.60799580757751</v>
      </c>
      <c r="AE34" s="106">
        <f>'[2]Marché Par Opérateur TM'!AD136</f>
        <v>107.90692980371917</v>
      </c>
      <c r="AF34" s="106">
        <f>'[2]Marché Par Opérateur TM'!AE136</f>
        <v>101.27627904853657</v>
      </c>
      <c r="AG34" s="106">
        <f>'[2]Marché Par Opérateur TM'!AF136</f>
        <v>94.64301146506719</v>
      </c>
      <c r="AH34" s="106">
        <f>'[2]Marché Par Opérateur TM'!AG136</f>
        <v>108.00669883571504</v>
      </c>
      <c r="AI34" s="106">
        <f>'[2]Marché Par Opérateur TM'!AH136</f>
        <v>103.63872383662006</v>
      </c>
      <c r="AJ34" s="106">
        <f>'[2]Marché Par Opérateur TM'!AI136</f>
        <v>100.86965185366857</v>
      </c>
      <c r="AK34" s="106">
        <f>'[2]Marché Par Opérateur TM'!AJ136</f>
        <v>99.426947721724076</v>
      </c>
      <c r="AL34" s="106">
        <f>'[2]Marché Par Opérateur TM'!AK136</f>
        <v>92.41024889125292</v>
      </c>
      <c r="AM34" s="106">
        <f>'[2]Marché Par Opérateur TM'!AL136</f>
        <v>82.408298074397393</v>
      </c>
      <c r="AN34" s="106">
        <f>'[2]Marché Par Opérateur TM'!AM136</f>
        <v>78.492973478108112</v>
      </c>
      <c r="AO34" s="106">
        <f>'[2]Marché Par Opérateur TM'!AN136</f>
        <v>74.888456032910895</v>
      </c>
      <c r="AP34" s="106">
        <f>'[2]Marché Par Opérateur TM'!AO136</f>
        <v>81.468859633121838</v>
      </c>
      <c r="AQ34" s="106">
        <f>'[2]Marché Par Opérateur TM'!AP136</f>
        <v>83.772475295644057</v>
      </c>
      <c r="AR34" s="106">
        <f>'[2]Marché Par Opérateur TM'!AQ136</f>
        <v>80.335108204877272</v>
      </c>
      <c r="AS34" s="106">
        <f>'[2]Marché Par Opérateur TM'!AR136</f>
        <v>79.712050490504168</v>
      </c>
      <c r="AT34" s="106">
        <f>'[2]Marché Par Opérateur TM'!AS136</f>
        <v>89.871363875992898</v>
      </c>
      <c r="AU34" s="106">
        <f>'[2]Marché Par Opérateur TM'!AT136</f>
        <v>89.446429440800969</v>
      </c>
      <c r="AV34" s="106">
        <f>'[2]Marché Par Opérateur TM'!AU136</f>
        <v>94.175167915652139</v>
      </c>
      <c r="AW34" s="106">
        <f>'[2]Marché Par Opérateur TM'!AV136</f>
        <v>91.829798304521816</v>
      </c>
      <c r="AX34" s="106">
        <f>'[2]Marché Par Opérateur TM'!AW136</f>
        <v>86.457820472230537</v>
      </c>
      <c r="AY34" s="106">
        <f>'[2]Marché Par Opérateur TM'!AX136</f>
        <v>77.884034178748706</v>
      </c>
      <c r="AZ34" s="106">
        <f>'[2]Marché Par Opérateur TM'!AY136</f>
        <v>76.670223881356932</v>
      </c>
      <c r="BA34" s="106">
        <f>'[2]Marché Par Opérateur TM'!AZ136</f>
        <v>75.708487369872898</v>
      </c>
      <c r="BB34" s="106">
        <f>'[2]Marché Par Opérateur TM'!BA136</f>
        <v>80.151006454711037</v>
      </c>
      <c r="BC34" s="106">
        <f>'[2]Marché Par Opérateur TM'!BB136</f>
        <v>75.352044731891155</v>
      </c>
      <c r="BD34" s="106">
        <f>'[2]Marché Par Opérateur TM'!BC136</f>
        <v>71.726556306855045</v>
      </c>
      <c r="BE34" s="106">
        <f>'[2]Marché Par Opérateur TM'!BD136</f>
        <v>75.909537867804389</v>
      </c>
      <c r="BF34" s="106">
        <f>'[2]Marché Par Opérateur TM'!BE136</f>
        <v>88.312717043648718</v>
      </c>
      <c r="BG34" s="106">
        <f>'[2]Marché Par Opérateur TM'!BF136</f>
        <v>83.797572193830035</v>
      </c>
      <c r="BH34" s="106">
        <f>'[2]Marché Par Opérateur TM'!BG136</f>
        <v>84.289275878513905</v>
      </c>
      <c r="BI34" s="106">
        <f>'[2]Marché Par Opérateur TM'!BH136</f>
        <v>83.316257225517703</v>
      </c>
      <c r="BJ34" s="106">
        <f>'[2]Marché Par Opérateur TM'!BI136</f>
        <v>77.468489767737509</v>
      </c>
      <c r="BK34" s="106">
        <f>'[2]Marché Par Opérateur TM'!BJ136</f>
        <v>74.755296179974977</v>
      </c>
      <c r="BL34" s="106">
        <f>'[2]Marché Par Opérateur TM'!BK136</f>
        <v>74.76248303486696</v>
      </c>
      <c r="BM34" s="106">
        <f>'[2]Marché Par Opérateur TM'!BL136</f>
        <v>75.396275552689019</v>
      </c>
      <c r="BN34" s="106">
        <f>'[2]Marché Par Opérateur TM'!BM136</f>
        <v>76.49931321940366</v>
      </c>
      <c r="BO34" s="106">
        <f>'[2]Marché Par Opérateur TM'!BN136</f>
        <v>77.394468146519699</v>
      </c>
      <c r="BP34" s="106">
        <f>'[2]Marché Par Opérateur TM'!BO136</f>
        <v>78.641505187101416</v>
      </c>
      <c r="BQ34" s="106">
        <f>'[2]Marché Par Opérateur TM'!BP136</f>
        <v>76.584172061002718</v>
      </c>
      <c r="BR34" s="106">
        <f>'[2]Marché Par Opérateur TM'!BQ136</f>
        <v>84.75877070276097</v>
      </c>
      <c r="BS34" s="106">
        <f>'[2]Marché Par Opérateur TM'!BR136</f>
        <v>81.856404608676129</v>
      </c>
      <c r="BT34" s="106">
        <f>'[2]Marché Par Opérateur TM'!BS136</f>
        <v>80.164445173915354</v>
      </c>
      <c r="BU34" s="106">
        <f>'[2]Marché Par Opérateur TM'!BT136</f>
        <v>78.409119964837743</v>
      </c>
      <c r="BV34" s="106">
        <f>'[2]Marché Par Opérateur TM'!BU136</f>
        <v>84.643139677689661</v>
      </c>
      <c r="BW34" s="106">
        <f>'[2]Marché Par Opérateur TM'!BV136</f>
        <v>82.667960959384146</v>
      </c>
      <c r="BX34" s="106">
        <f>'[2]Marché Par Opérateur TM'!BW136</f>
        <v>83.976002822764372</v>
      </c>
      <c r="BY34" s="106">
        <f>'[2]Marché Par Opérateur TM'!BX136</f>
        <v>79.56601205105396</v>
      </c>
      <c r="BZ34" s="106">
        <f>'[2]Marché Par Opérateur TM'!BY136</f>
        <v>80.262661797802181</v>
      </c>
      <c r="CA34" s="106">
        <f>'[2]Marché Par Opérateur TM'!BZ136</f>
        <v>81.808902755353216</v>
      </c>
      <c r="CB34" s="106">
        <f>'[2]Marché Par Opérateur TM'!CA136</f>
        <v>81.605014210109289</v>
      </c>
      <c r="CC34" s="106">
        <f>'[2]Marché Par Opérateur TM'!CB136</f>
        <v>77.309790734528548</v>
      </c>
      <c r="CD34" s="106">
        <f>'[2]Marché Par Opérateur TM'!CC136</f>
        <v>75.439987359931735</v>
      </c>
      <c r="CE34" s="106">
        <f>'[2]Marché Par Opérateur TM'!CD136</f>
        <v>77.457779832134321</v>
      </c>
      <c r="CF34" s="106">
        <f>'[2]Marché Par Opérateur TM'!CE136</f>
        <v>80.584548427987997</v>
      </c>
      <c r="CG34" s="106">
        <f>'[2]Marché Par Opérateur TM'!CF136</f>
        <v>86.517316534779937</v>
      </c>
      <c r="CH34" s="106">
        <f>'[2]Marché Par Opérateur TM'!CG136</f>
        <v>75.683142937970416</v>
      </c>
      <c r="CI34" s="106">
        <f>'[2]Marché Par Opérateur TM'!CH136</f>
        <v>67.37905852059923</v>
      </c>
      <c r="CJ34" s="106">
        <f>'[2]Marché Par Opérateur TM'!CI136</f>
        <v>70.421629663782454</v>
      </c>
      <c r="CK34" s="106">
        <f>'[2]Marché Par Opérateur TM'!CJ136</f>
        <v>64.304028406096691</v>
      </c>
      <c r="CL34" s="106">
        <f>'[2]Marché Par Opérateur TM'!CK136</f>
        <v>66.334018616431109</v>
      </c>
      <c r="CM34" s="106">
        <f>'[2]Marché Par Opérateur TM'!CL136</f>
        <v>58.442469061175757</v>
      </c>
      <c r="CN34" s="106">
        <f>'[2]Marché Par Opérateur TM'!CM136</f>
        <v>71.965613411004028</v>
      </c>
      <c r="CO34" s="106">
        <f>'[2]Marché Par Opérateur TM'!CN136</f>
        <v>71.911347827817167</v>
      </c>
      <c r="CP34" s="106">
        <f>'[2]Marché Par Opérateur TM'!CO136</f>
        <v>76.882052366070511</v>
      </c>
      <c r="CQ34" s="106">
        <f>'[2]Marché Par Opérateur TM'!CP136</f>
        <v>53.677126069937955</v>
      </c>
      <c r="CR34" s="106">
        <f>'[2]Marché Par Opérateur TM'!CQ136</f>
        <v>69.63310426906007</v>
      </c>
      <c r="CS34" s="106">
        <f>'[2]Marché Par Opérateur TM'!CR136</f>
        <v>64.455305004788485</v>
      </c>
      <c r="CT34" s="106">
        <f>'[2]Marché Par Opérateur TM'!CS136</f>
        <v>68.279776444255717</v>
      </c>
      <c r="CU34" s="106">
        <f>'[2]Marché Par Opérateur TM'!CT136</f>
        <v>62.224818854994176</v>
      </c>
      <c r="CV34" s="106">
        <f>'[2]Marché Par Opérateur TM'!CU136</f>
        <v>61.257374007658854</v>
      </c>
      <c r="CW34" s="106">
        <f>'[2]Marché Par Opérateur TM'!CV136</f>
        <v>58.616858630145693</v>
      </c>
      <c r="CX34" s="106">
        <f>'[2]Marché Par Opérateur TM'!CW136</f>
        <v>62.446343185913783</v>
      </c>
      <c r="CY34" s="106">
        <f>'[2]Marché Par Opérateur TM'!CX136</f>
        <v>63.97252151879384</v>
      </c>
      <c r="CZ34" s="106">
        <f>'[2]Marché Par Opérateur TM'!CY136</f>
        <v>64.685689501728348</v>
      </c>
      <c r="DA34" s="106">
        <f>'[2]Marché Par Opérateur TM'!CZ136</f>
        <v>64.440323078293929</v>
      </c>
      <c r="DB34" s="106">
        <f>'[2]Marché Par Opérateur TM'!DA136</f>
        <v>59.009069289830471</v>
      </c>
      <c r="DC34" s="106">
        <f>'[2]Marché Par Opérateur TM'!DB136</f>
        <v>58.474516694967662</v>
      </c>
      <c r="DD34" s="106">
        <f>'[2]Marché Par Opérateur TM'!DC136</f>
        <v>57.227796487707344</v>
      </c>
      <c r="DE34" s="106">
        <f>'[2]Marché Par Opérateur TM'!DD136</f>
        <v>53.942463156097439</v>
      </c>
      <c r="DF34" s="106">
        <f>'[2]Marché Par Opérateur TM'!DE136</f>
        <v>57.8554660889966</v>
      </c>
      <c r="DG34" s="106">
        <f>'[2]Marché Par Opérateur TM'!DF136</f>
        <v>51.137809066168856</v>
      </c>
      <c r="DH34" s="106">
        <f>'[2]Marché Par Opérateur TM'!DG136</f>
        <v>49.986065333095574</v>
      </c>
      <c r="DI34" s="106">
        <f>'[2]Marché Par Opérateur TM'!DH136</f>
        <v>51.053253552845263</v>
      </c>
      <c r="DJ34" s="106">
        <f>'[2]Marché Par Opérateur TM'!DI136</f>
        <v>46.793357246222556</v>
      </c>
      <c r="DK34" s="106">
        <f>'[2]Marché Par Opérateur TM'!DJ136</f>
        <v>46.852171225629135</v>
      </c>
      <c r="DL34" s="106">
        <f>'[2]Marché Par Opérateur TM'!DK136</f>
        <v>47.612979847267439</v>
      </c>
      <c r="DM34" s="106">
        <f>'[2]Marché Par Opérateur TM'!DL136</f>
        <v>48.562928328087366</v>
      </c>
      <c r="DN34" s="106">
        <f>'[2]Marché Par Opérateur TM'!DM136</f>
        <v>47.415416868784924</v>
      </c>
      <c r="DO34" s="106">
        <f>'[2]Marché Par Opérateur TM'!DN136</f>
        <v>46.002618527006007</v>
      </c>
      <c r="DP34" s="106">
        <f>'[2]Marché Par Opérateur TM'!DO136</f>
        <v>44.888317513357521</v>
      </c>
      <c r="DQ34" s="106">
        <f>'[2]Marché Par Opérateur TM'!DP136</f>
        <v>43.640026249095406</v>
      </c>
      <c r="DR34" s="106">
        <f>'[2]Marché Par Opérateur TM'!DQ136</f>
        <v>44.006741599551425</v>
      </c>
      <c r="DS34" s="106">
        <f>'[2]Marché Par Opérateur TM'!DR136</f>
        <v>41.189626657577406</v>
      </c>
      <c r="DT34" s="106">
        <f>'[2]Marché Par Opérateur TM'!DS136</f>
        <v>39.374665652913919</v>
      </c>
      <c r="DU34" s="106">
        <f>'[2]Marché Par Opérateur TM'!DT136</f>
        <v>37.252854731501643</v>
      </c>
      <c r="DV34" s="106">
        <f>'[2]Marché Par Opérateur TM'!DU136</f>
        <v>37.142762250129437</v>
      </c>
      <c r="DW34" s="106">
        <f>'[2]Marché Par Opérateur TM'!DV136</f>
        <v>37.834403224759392</v>
      </c>
      <c r="DX34" s="106">
        <f>'[2]Marché Par Opérateur TM'!DW136</f>
        <v>37.065587022796088</v>
      </c>
      <c r="DY34" s="106">
        <f>'[2]Marché Par Opérateur TM'!DX136</f>
        <v>35.966553210397862</v>
      </c>
      <c r="DZ34" s="106">
        <f>'[2]Marché Par Opérateur TM'!DY136</f>
        <v>34.834900628171788</v>
      </c>
      <c r="EA34" s="106">
        <f>'[2]Marché Par Opérateur TM'!DZ136</f>
        <v>34.149680585585216</v>
      </c>
      <c r="EB34" s="106">
        <f>'[2]Marché Par Opérateur TM'!EA136</f>
        <v>32.733908312281557</v>
      </c>
      <c r="EC34" s="106">
        <f>'[2]Marché Par Opérateur TM'!EB136</f>
        <v>37.032069410686965</v>
      </c>
      <c r="ED34" s="106">
        <f>'[2]Marché Par Opérateur TM'!EC136</f>
        <v>39.548748339311274</v>
      </c>
      <c r="EE34" s="106">
        <f>'[2]Marché Par Opérateur TM'!ED136</f>
        <v>38.153661056565021</v>
      </c>
      <c r="EF34" s="106">
        <f>'[2]Marché Par Opérateur TM'!EE136</f>
        <v>34.963913541645731</v>
      </c>
      <c r="EG34" s="106">
        <f>'[2]Marché Par Opérateur TM'!EF136</f>
        <v>37.623038748261173</v>
      </c>
      <c r="EH34" s="106">
        <f>'[2]Marché Par Opérateur TM'!EG136</f>
        <v>31.803173368051667</v>
      </c>
      <c r="EI34" s="106">
        <f>'[2]Marché Par Opérateur TM'!EH136</f>
        <v>34.341792582123716</v>
      </c>
      <c r="EJ34" s="106">
        <f>'[2]Marché Par Opérateur TM'!EI136</f>
        <v>34.24058299480798</v>
      </c>
      <c r="EK34" s="106">
        <f>'[2]Marché Par Opérateur TM'!EJ136</f>
        <v>30.521339371593147</v>
      </c>
      <c r="EL34" s="106">
        <f>'[2]Marché Par Opérateur TM'!EK136</f>
        <v>28.871669433982255</v>
      </c>
      <c r="EM34" s="106">
        <f>'[2]Marché Par Opérateur TM'!EL136</f>
        <v>27.637574934693593</v>
      </c>
      <c r="EN34" s="106">
        <f>'[2]Marché Par Opérateur TM'!EM136</f>
        <v>31.040826558019894</v>
      </c>
      <c r="EO34" s="106">
        <f>'[2]Marché Par Opérateur TM'!EN136</f>
        <v>31.368585773752034</v>
      </c>
      <c r="EP34" s="106">
        <f>'[2]Marché Par Opérateur TM'!EO136</f>
        <v>32.473430120847183</v>
      </c>
      <c r="EQ34" s="106">
        <f>'[2]Marché Par Opérateur TM'!EP136</f>
        <v>31.946038206906032</v>
      </c>
      <c r="ER34" s="106">
        <f>'[2]Marché Par Opérateur TM'!EQ136</f>
        <v>26.126641714103805</v>
      </c>
      <c r="ES34" s="106">
        <f>'[2]Marché Par Opérateur TM'!ER136</f>
        <v>24.977152561838395</v>
      </c>
      <c r="ET34" s="106">
        <f>'[2]Marché Par Opérateur TM'!ES136</f>
        <v>25.459341014258754</v>
      </c>
      <c r="EU34" s="106">
        <f>'[2]Marché Par Opérateur TM'!ET136</f>
        <v>24.891954525896558</v>
      </c>
      <c r="EV34" s="106">
        <f>'[2]Marché Par Opérateur TM'!EU136</f>
        <v>24.866240214802058</v>
      </c>
      <c r="EW34" s="106">
        <f>'[2]Marché Par Opérateur TM'!EV136</f>
        <v>24.711860310634894</v>
      </c>
      <c r="EX34" s="106">
        <f>'[2]Marché Par Opérateur TM'!EW136</f>
        <v>24.538264852066206</v>
      </c>
      <c r="EY34" s="106">
        <f>'[2]Marché Par Opérateur TM'!EX136</f>
        <v>24.310733789535622</v>
      </c>
      <c r="EZ34" s="106">
        <f>'[2]Marché Par Opérateur TM'!EY136</f>
        <v>23.919218119279549</v>
      </c>
      <c r="FA34" s="106">
        <f>'[2]Marché Par Opérateur TM'!EZ136</f>
        <v>23.740280574416154</v>
      </c>
      <c r="FB34" s="106">
        <f>'[2]Marché Par Opérateur TM'!FA136</f>
        <v>23.754872551129964</v>
      </c>
      <c r="FC34" s="106">
        <f>'[2]Marché Par Opérateur TM'!FB136</f>
        <v>23.579062464946698</v>
      </c>
      <c r="FD34" s="106">
        <v>23.575319060158357</v>
      </c>
      <c r="FE34" s="106">
        <v>23.256771066200635</v>
      </c>
      <c r="FF34" s="106">
        <v>23.563940475039555</v>
      </c>
      <c r="FG34" s="106">
        <v>21.45189504772306</v>
      </c>
      <c r="FH34" s="106">
        <v>20.849633375419103</v>
      </c>
      <c r="FI34" s="106">
        <v>20.79310241445922</v>
      </c>
      <c r="FJ34" s="106">
        <v>20.286602269405506</v>
      </c>
      <c r="FK34" s="106">
        <v>20.03126692666212</v>
      </c>
      <c r="FL34" s="106">
        <v>20.302461862862081</v>
      </c>
      <c r="FM34" s="106">
        <v>20.030281563826826</v>
      </c>
      <c r="FN34" s="106">
        <v>20.164354839518307</v>
      </c>
      <c r="FO34" s="106">
        <v>20.053653946778258</v>
      </c>
    </row>
    <row r="36" spans="3:171" x14ac:dyDescent="0.25">
      <c r="C36" s="58" t="s">
        <v>94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</row>
    <row r="37" spans="3:171" x14ac:dyDescent="0.25">
      <c r="D37" s="108">
        <v>39814</v>
      </c>
      <c r="E37" s="108">
        <v>39845</v>
      </c>
      <c r="F37" s="108">
        <v>39873</v>
      </c>
      <c r="G37" s="108">
        <v>39904</v>
      </c>
      <c r="H37" s="108">
        <v>39934</v>
      </c>
      <c r="I37" s="108">
        <v>39965</v>
      </c>
      <c r="J37" s="108">
        <v>39995</v>
      </c>
      <c r="K37" s="108">
        <v>40026</v>
      </c>
      <c r="L37" s="108">
        <v>40057</v>
      </c>
      <c r="M37" s="108">
        <v>40087</v>
      </c>
      <c r="N37" s="108">
        <v>40118</v>
      </c>
      <c r="O37" s="108">
        <v>40148</v>
      </c>
      <c r="P37" s="108">
        <v>40179</v>
      </c>
      <c r="Q37" s="108">
        <v>40210</v>
      </c>
      <c r="R37" s="108">
        <v>40238</v>
      </c>
      <c r="S37" s="108">
        <v>40269</v>
      </c>
      <c r="T37" s="108">
        <v>40299</v>
      </c>
      <c r="U37" s="108">
        <v>40330</v>
      </c>
      <c r="V37" s="108">
        <v>40360</v>
      </c>
      <c r="W37" s="108">
        <v>40391</v>
      </c>
      <c r="X37" s="108">
        <v>40422</v>
      </c>
      <c r="Y37" s="108">
        <v>40452</v>
      </c>
      <c r="Z37" s="108">
        <v>40483</v>
      </c>
      <c r="AA37" s="108">
        <v>40513</v>
      </c>
      <c r="AB37" s="108">
        <v>40544</v>
      </c>
      <c r="AC37" s="108">
        <v>40575</v>
      </c>
      <c r="AD37" s="108">
        <v>40603</v>
      </c>
      <c r="AE37" s="108">
        <v>40634</v>
      </c>
      <c r="AF37" s="108">
        <v>40664</v>
      </c>
      <c r="AG37" s="108">
        <v>40695</v>
      </c>
      <c r="AH37" s="108">
        <v>40725</v>
      </c>
      <c r="AI37" s="108">
        <v>40756</v>
      </c>
      <c r="AJ37" s="108">
        <v>40787</v>
      </c>
      <c r="AK37" s="108">
        <v>40817</v>
      </c>
      <c r="AL37" s="108">
        <v>40848</v>
      </c>
      <c r="AM37" s="108">
        <v>40878</v>
      </c>
      <c r="AN37" s="108">
        <v>40909</v>
      </c>
      <c r="AO37" s="108">
        <v>40940</v>
      </c>
      <c r="AP37" s="108">
        <v>40969</v>
      </c>
      <c r="AQ37" s="108">
        <v>41000</v>
      </c>
      <c r="AR37" s="108">
        <v>41030</v>
      </c>
      <c r="AS37" s="108">
        <v>41061</v>
      </c>
      <c r="AT37" s="108">
        <v>41091</v>
      </c>
      <c r="AU37" s="108">
        <v>41122</v>
      </c>
      <c r="AV37" s="108">
        <v>41153</v>
      </c>
      <c r="AW37" s="108">
        <v>41183</v>
      </c>
      <c r="AX37" s="108">
        <v>41214</v>
      </c>
      <c r="AY37" s="108">
        <v>41244</v>
      </c>
      <c r="AZ37" s="108">
        <v>41275</v>
      </c>
      <c r="BA37" s="108">
        <v>41306</v>
      </c>
      <c r="BB37" s="108">
        <v>41334</v>
      </c>
      <c r="BC37" s="108">
        <v>41365</v>
      </c>
      <c r="BD37" s="108">
        <v>41395</v>
      </c>
      <c r="BE37" s="108">
        <v>41426</v>
      </c>
      <c r="BF37" s="108">
        <v>41456</v>
      </c>
      <c r="BG37" s="108">
        <v>41487</v>
      </c>
      <c r="BH37" s="108">
        <v>41518</v>
      </c>
      <c r="BI37" s="108">
        <v>41548</v>
      </c>
      <c r="BJ37" s="108">
        <v>41579</v>
      </c>
      <c r="BK37" s="108">
        <v>41609</v>
      </c>
      <c r="BL37" s="108">
        <v>41640</v>
      </c>
      <c r="BM37" s="108">
        <v>41671</v>
      </c>
      <c r="BN37" s="108">
        <v>41699</v>
      </c>
      <c r="BO37" s="108">
        <v>41730</v>
      </c>
      <c r="BP37" s="108">
        <v>41760</v>
      </c>
      <c r="BQ37" s="108">
        <v>41791</v>
      </c>
      <c r="BR37" s="108">
        <v>41821</v>
      </c>
      <c r="BS37" s="108">
        <v>41852</v>
      </c>
      <c r="BT37" s="108">
        <v>41883</v>
      </c>
      <c r="BU37" s="108">
        <v>41913</v>
      </c>
      <c r="BV37" s="108">
        <v>41944</v>
      </c>
      <c r="BW37" s="108">
        <v>41974</v>
      </c>
      <c r="BX37" s="108">
        <v>42005</v>
      </c>
      <c r="BY37" s="108">
        <v>42036</v>
      </c>
      <c r="BZ37" s="108">
        <v>42064</v>
      </c>
      <c r="CA37" s="108">
        <v>42095</v>
      </c>
      <c r="CB37" s="108">
        <v>42125</v>
      </c>
      <c r="CC37" s="108">
        <v>42156</v>
      </c>
      <c r="CD37" s="108">
        <v>42186</v>
      </c>
      <c r="CE37" s="108">
        <v>42217</v>
      </c>
      <c r="CF37" s="108">
        <v>42248</v>
      </c>
      <c r="CG37" s="108">
        <v>42278</v>
      </c>
      <c r="CH37" s="108">
        <v>42309</v>
      </c>
      <c r="CI37" s="108">
        <v>42339</v>
      </c>
      <c r="CJ37" s="108">
        <v>42370</v>
      </c>
      <c r="CK37" s="108">
        <v>42401</v>
      </c>
      <c r="CL37" s="108">
        <v>42430</v>
      </c>
      <c r="CM37" s="108">
        <v>42461</v>
      </c>
      <c r="CN37" s="108">
        <v>42491</v>
      </c>
      <c r="CO37" s="108">
        <v>42522</v>
      </c>
      <c r="CP37" s="108">
        <v>42552</v>
      </c>
      <c r="CQ37" s="108">
        <v>42583</v>
      </c>
      <c r="CR37" s="108">
        <v>42614</v>
      </c>
      <c r="CS37" s="108">
        <v>42644</v>
      </c>
      <c r="CT37" s="108">
        <v>42675</v>
      </c>
      <c r="CU37" s="108">
        <v>42705</v>
      </c>
      <c r="CV37" s="108">
        <v>42736</v>
      </c>
      <c r="CW37" s="108">
        <v>42767</v>
      </c>
      <c r="CX37" s="108">
        <v>42795</v>
      </c>
      <c r="CY37" s="108">
        <v>42826</v>
      </c>
      <c r="CZ37" s="108">
        <v>42856</v>
      </c>
      <c r="DA37" s="108">
        <v>42887</v>
      </c>
      <c r="DB37" s="108">
        <v>42917</v>
      </c>
      <c r="DC37" s="108">
        <v>42948</v>
      </c>
      <c r="DD37" s="108">
        <v>42979</v>
      </c>
      <c r="DE37" s="108">
        <v>43009</v>
      </c>
      <c r="DF37" s="108">
        <v>43040</v>
      </c>
      <c r="DG37" s="108">
        <v>43070</v>
      </c>
      <c r="DH37" s="108">
        <v>43101</v>
      </c>
      <c r="DI37" s="108">
        <v>43132</v>
      </c>
      <c r="DJ37" s="108">
        <v>43160</v>
      </c>
      <c r="DK37" s="108">
        <v>43191</v>
      </c>
      <c r="DL37" s="108">
        <v>43221</v>
      </c>
      <c r="DM37" s="108">
        <v>43252</v>
      </c>
      <c r="DN37" s="108">
        <v>43282</v>
      </c>
      <c r="DO37" s="108">
        <v>43313</v>
      </c>
      <c r="DP37" s="108">
        <v>43344</v>
      </c>
      <c r="DQ37" s="108">
        <v>43374</v>
      </c>
      <c r="DR37" s="108">
        <v>43405</v>
      </c>
      <c r="DS37" s="108">
        <v>43435</v>
      </c>
      <c r="DT37" s="108">
        <v>43466</v>
      </c>
      <c r="DU37" s="108">
        <v>43497</v>
      </c>
      <c r="DV37" s="108">
        <v>43525</v>
      </c>
      <c r="DW37" s="108">
        <v>43556</v>
      </c>
      <c r="DX37" s="108">
        <v>43586</v>
      </c>
      <c r="DY37" s="108">
        <v>43617</v>
      </c>
      <c r="DZ37" s="108">
        <v>43647</v>
      </c>
      <c r="EA37" s="108">
        <v>43678</v>
      </c>
      <c r="EB37" s="108">
        <v>43709</v>
      </c>
      <c r="EC37" s="108">
        <v>43739</v>
      </c>
      <c r="ED37" s="108">
        <v>43770</v>
      </c>
      <c r="EE37" s="108">
        <v>43800</v>
      </c>
      <c r="EF37" s="108">
        <v>43831</v>
      </c>
      <c r="EG37" s="108">
        <v>43862</v>
      </c>
      <c r="EH37" s="108">
        <v>43891</v>
      </c>
      <c r="EI37" s="108">
        <v>43922</v>
      </c>
      <c r="EJ37" s="108">
        <v>43952</v>
      </c>
      <c r="EK37" s="108">
        <v>43983</v>
      </c>
      <c r="EL37" s="108">
        <v>44013</v>
      </c>
      <c r="EM37" s="108">
        <v>44044</v>
      </c>
      <c r="EN37" s="108">
        <v>44075</v>
      </c>
      <c r="EO37" s="108">
        <v>44105</v>
      </c>
      <c r="EP37" s="108">
        <v>44136</v>
      </c>
      <c r="EQ37" s="108">
        <v>44166</v>
      </c>
      <c r="ER37" s="108">
        <v>44197</v>
      </c>
      <c r="ES37" s="108">
        <v>44228</v>
      </c>
      <c r="ET37" s="108">
        <v>44256</v>
      </c>
      <c r="EU37" s="108">
        <v>44287</v>
      </c>
      <c r="EV37" s="108">
        <v>44317</v>
      </c>
      <c r="EW37" s="108">
        <v>44348</v>
      </c>
      <c r="EX37" s="108">
        <v>44378</v>
      </c>
      <c r="EY37" s="108">
        <v>44409</v>
      </c>
      <c r="EZ37" s="108">
        <v>44440</v>
      </c>
      <c r="FA37" s="108">
        <v>44470</v>
      </c>
      <c r="FB37" s="108">
        <v>44501</v>
      </c>
      <c r="FC37" s="108">
        <v>44531</v>
      </c>
      <c r="FD37" s="108">
        <f>FD21</f>
        <v>44562</v>
      </c>
      <c r="FE37" s="108">
        <f>FE21</f>
        <v>44593</v>
      </c>
      <c r="FF37" s="108">
        <f t="shared" ref="FF37:FO37" si="157">FF21</f>
        <v>44621</v>
      </c>
      <c r="FG37" s="108">
        <f t="shared" si="157"/>
        <v>44652</v>
      </c>
      <c r="FH37" s="108">
        <f t="shared" si="157"/>
        <v>44682</v>
      </c>
      <c r="FI37" s="108">
        <f t="shared" si="157"/>
        <v>44713</v>
      </c>
      <c r="FJ37" s="108">
        <f t="shared" si="157"/>
        <v>44743</v>
      </c>
      <c r="FK37" s="108">
        <f t="shared" si="157"/>
        <v>44774</v>
      </c>
      <c r="FL37" s="108">
        <f t="shared" si="157"/>
        <v>44805</v>
      </c>
      <c r="FM37" s="108">
        <f t="shared" si="157"/>
        <v>44835</v>
      </c>
      <c r="FN37" s="108">
        <f t="shared" si="157"/>
        <v>44866</v>
      </c>
      <c r="FO37" s="108">
        <f t="shared" si="157"/>
        <v>44896</v>
      </c>
    </row>
    <row r="38" spans="3:171" x14ac:dyDescent="0.25">
      <c r="C38" s="2" t="str">
        <f>C22</f>
        <v>MTN</v>
      </c>
      <c r="D38" s="107"/>
      <c r="E38" s="109" t="e">
        <f>E22/D22-1</f>
        <v>#DIV/0!</v>
      </c>
      <c r="F38" s="109" t="e">
        <f t="shared" ref="F38:BQ39" si="158">F22/E22-1</f>
        <v>#DIV/0!</v>
      </c>
      <c r="G38" s="109" t="e">
        <f t="shared" si="158"/>
        <v>#DIV/0!</v>
      </c>
      <c r="H38" s="109" t="e">
        <f t="shared" si="158"/>
        <v>#DIV/0!</v>
      </c>
      <c r="I38" s="109" t="e">
        <f t="shared" si="158"/>
        <v>#DIV/0!</v>
      </c>
      <c r="J38" s="109" t="e">
        <f t="shared" si="158"/>
        <v>#DIV/0!</v>
      </c>
      <c r="K38" s="109" t="e">
        <f t="shared" si="158"/>
        <v>#DIV/0!</v>
      </c>
      <c r="L38" s="109" t="e">
        <f t="shared" si="158"/>
        <v>#DIV/0!</v>
      </c>
      <c r="M38" s="109" t="e">
        <f t="shared" si="158"/>
        <v>#DIV/0!</v>
      </c>
      <c r="N38" s="109" t="e">
        <f t="shared" si="158"/>
        <v>#REF!</v>
      </c>
      <c r="O38" s="109" t="e">
        <f t="shared" si="158"/>
        <v>#REF!</v>
      </c>
      <c r="P38" s="109" t="e">
        <f t="shared" si="158"/>
        <v>#DIV/0!</v>
      </c>
      <c r="Q38" s="109" t="e">
        <f t="shared" si="158"/>
        <v>#DIV/0!</v>
      </c>
      <c r="R38" s="109" t="e">
        <f t="shared" si="158"/>
        <v>#DIV/0!</v>
      </c>
      <c r="S38" s="109" t="e">
        <f t="shared" si="158"/>
        <v>#DIV/0!</v>
      </c>
      <c r="T38" s="109" t="e">
        <f t="shared" si="158"/>
        <v>#DIV/0!</v>
      </c>
      <c r="U38" s="109" t="e">
        <f t="shared" si="158"/>
        <v>#DIV/0!</v>
      </c>
      <c r="V38" s="109">
        <f t="shared" si="158"/>
        <v>5.468939380564608E-2</v>
      </c>
      <c r="W38" s="109">
        <f t="shared" si="158"/>
        <v>0.16372317283977189</v>
      </c>
      <c r="X38" s="109">
        <f t="shared" si="158"/>
        <v>0.11959058242839204</v>
      </c>
      <c r="Y38" s="109">
        <f t="shared" si="158"/>
        <v>0.1731518229726321</v>
      </c>
      <c r="Z38" s="109">
        <f t="shared" si="158"/>
        <v>3.402994278984095E-2</v>
      </c>
      <c r="AA38" s="109">
        <f t="shared" si="158"/>
        <v>0.13448880036876987</v>
      </c>
      <c r="AB38" s="109">
        <f t="shared" si="158"/>
        <v>1.2795414971095154E-2</v>
      </c>
      <c r="AC38" s="109">
        <f t="shared" si="158"/>
        <v>-2.2398828667538062E-3</v>
      </c>
      <c r="AD38" s="109">
        <f t="shared" si="158"/>
        <v>4.922820137261219E-2</v>
      </c>
      <c r="AE38" s="109">
        <f t="shared" si="158"/>
        <v>-5.515286237981698E-3</v>
      </c>
      <c r="AF38" s="109">
        <f t="shared" si="158"/>
        <v>4.62904454930122E-2</v>
      </c>
      <c r="AG38" s="109">
        <f t="shared" si="158"/>
        <v>-5.7207619480268312E-2</v>
      </c>
      <c r="AH38" s="109">
        <f t="shared" si="158"/>
        <v>-3.6650427107591144E-2</v>
      </c>
      <c r="AI38" s="109">
        <f t="shared" si="158"/>
        <v>7.9083995249309869E-2</v>
      </c>
      <c r="AJ38" s="109">
        <f t="shared" si="158"/>
        <v>4.0708083275424523E-2</v>
      </c>
      <c r="AK38" s="109">
        <f t="shared" si="158"/>
        <v>-5.5387972805950647E-2</v>
      </c>
      <c r="AL38" s="109">
        <f t="shared" si="158"/>
        <v>8.2217442773612426E-2</v>
      </c>
      <c r="AM38" s="109">
        <f t="shared" si="158"/>
        <v>0.1438884526988029</v>
      </c>
      <c r="AN38" s="109">
        <f t="shared" si="158"/>
        <v>2.3990428739615322E-3</v>
      </c>
      <c r="AO38" s="109">
        <f t="shared" si="158"/>
        <v>1.0821846370650867E-2</v>
      </c>
      <c r="AP38" s="109">
        <f t="shared" si="158"/>
        <v>-2.8367891487918184E-2</v>
      </c>
      <c r="AQ38" s="109">
        <f t="shared" si="158"/>
        <v>-8.3670949418708784E-2</v>
      </c>
      <c r="AR38" s="109">
        <f t="shared" si="158"/>
        <v>0.1193244175848065</v>
      </c>
      <c r="AS38" s="109">
        <f t="shared" si="158"/>
        <v>5.7023477630346875E-3</v>
      </c>
      <c r="AT38" s="109">
        <f t="shared" si="158"/>
        <v>-7.9645040757739927E-2</v>
      </c>
      <c r="AU38" s="109">
        <f t="shared" si="158"/>
        <v>1.2071703363901065E-2</v>
      </c>
      <c r="AV38" s="109">
        <f t="shared" si="158"/>
        <v>-0.13356310597194176</v>
      </c>
      <c r="AW38" s="109">
        <f t="shared" si="158"/>
        <v>-2.4697460391187809E-2</v>
      </c>
      <c r="AX38" s="109">
        <f t="shared" si="158"/>
        <v>9.7159730106345155E-2</v>
      </c>
      <c r="AY38" s="109">
        <f t="shared" si="158"/>
        <v>0.15553997491679339</v>
      </c>
      <c r="AZ38" s="109">
        <f t="shared" si="158"/>
        <v>4.1071053922911327E-2</v>
      </c>
      <c r="BA38" s="109">
        <f t="shared" si="158"/>
        <v>-7.2718676034686958E-2</v>
      </c>
      <c r="BB38" s="109">
        <f t="shared" si="158"/>
        <v>-3.1294710860025887E-3</v>
      </c>
      <c r="BC38" s="109">
        <f t="shared" si="158"/>
        <v>-6.7639967240389565E-2</v>
      </c>
      <c r="BD38" s="109">
        <f t="shared" si="158"/>
        <v>0.11979094618559327</v>
      </c>
      <c r="BE38" s="109">
        <f t="shared" si="158"/>
        <v>-8.5555242344989124E-2</v>
      </c>
      <c r="BF38" s="109">
        <f t="shared" si="158"/>
        <v>-8.6369252330245838E-2</v>
      </c>
      <c r="BG38" s="109">
        <f t="shared" si="158"/>
        <v>0.16137528704845616</v>
      </c>
      <c r="BH38" s="109">
        <f t="shared" si="158"/>
        <v>-3.6085833442499049E-2</v>
      </c>
      <c r="BI38" s="109">
        <f t="shared" si="158"/>
        <v>3.4338303994343455E-2</v>
      </c>
      <c r="BJ38" s="109">
        <f t="shared" si="158"/>
        <v>2.7360526829543597E-2</v>
      </c>
      <c r="BK38" s="109">
        <f t="shared" si="158"/>
        <v>0.17498837961566793</v>
      </c>
      <c r="BL38" s="109">
        <f t="shared" si="158"/>
        <v>-2.3770780709094996E-2</v>
      </c>
      <c r="BM38" s="109">
        <f t="shared" si="158"/>
        <v>-7.5006717065061679E-2</v>
      </c>
      <c r="BN38" s="109">
        <f t="shared" si="158"/>
        <v>-6.046621461037327E-2</v>
      </c>
      <c r="BO38" s="109">
        <f t="shared" si="158"/>
        <v>-6.559317416080912E-2</v>
      </c>
      <c r="BP38" s="109">
        <f t="shared" si="158"/>
        <v>8.4505242437034944E-2</v>
      </c>
      <c r="BQ38" s="109">
        <f t="shared" si="158"/>
        <v>-5.3585194983804985E-2</v>
      </c>
      <c r="BR38" s="109">
        <f t="shared" ref="BR38:EC40" si="159">BR22/BQ22-1</f>
        <v>-9.9464831733354853E-2</v>
      </c>
      <c r="BS38" s="109">
        <f t="shared" si="159"/>
        <v>0.21125678913652068</v>
      </c>
      <c r="BT38" s="109">
        <f t="shared" si="159"/>
        <v>-0.11319028055777081</v>
      </c>
      <c r="BU38" s="109">
        <f t="shared" si="159"/>
        <v>0.10166700784561145</v>
      </c>
      <c r="BV38" s="109">
        <f t="shared" si="159"/>
        <v>-1.0721505972058121E-2</v>
      </c>
      <c r="BW38" s="109">
        <f t="shared" si="159"/>
        <v>0.10110194551969509</v>
      </c>
      <c r="BX38" s="109">
        <f t="shared" si="159"/>
        <v>5.2549345711862205E-2</v>
      </c>
      <c r="BY38" s="109">
        <f t="shared" si="159"/>
        <v>-3.9286111169171578E-2</v>
      </c>
      <c r="BZ38" s="109">
        <f t="shared" si="159"/>
        <v>-3.0304699612527464E-2</v>
      </c>
      <c r="CA38" s="109">
        <f t="shared" si="159"/>
        <v>-7.0525488976604822E-2</v>
      </c>
      <c r="CB38" s="109">
        <f t="shared" si="159"/>
        <v>5.3161641188551156E-2</v>
      </c>
      <c r="CC38" s="109">
        <f t="shared" si="159"/>
        <v>3.2976867803252485E-2</v>
      </c>
      <c r="CD38" s="109">
        <f t="shared" si="159"/>
        <v>-9.3705608513743766E-2</v>
      </c>
      <c r="CE38" s="109">
        <f t="shared" si="159"/>
        <v>0.11238425120049378</v>
      </c>
      <c r="CF38" s="109">
        <f t="shared" si="159"/>
        <v>-4.1258795197993137E-2</v>
      </c>
      <c r="CG38" s="109">
        <f t="shared" si="159"/>
        <v>-1.022037162585232E-2</v>
      </c>
      <c r="CH38" s="109">
        <f t="shared" si="159"/>
        <v>0.1531138882493126</v>
      </c>
      <c r="CI38" s="109">
        <f t="shared" si="159"/>
        <v>0.27182495051429112</v>
      </c>
      <c r="CJ38" s="109">
        <f t="shared" si="159"/>
        <v>3.9798313385324136E-2</v>
      </c>
      <c r="CK38" s="109">
        <f t="shared" si="159"/>
        <v>1.4058545310443371E-2</v>
      </c>
      <c r="CL38" s="109">
        <f t="shared" si="159"/>
        <v>-2.9378558072638672E-2</v>
      </c>
      <c r="CM38" s="109">
        <f t="shared" si="159"/>
        <v>0.2364987215933374</v>
      </c>
      <c r="CN38" s="109">
        <f t="shared" si="159"/>
        <v>-0.20432911793797659</v>
      </c>
      <c r="CO38" s="109">
        <f t="shared" si="159"/>
        <v>-7.222510756117928E-2</v>
      </c>
      <c r="CP38" s="109">
        <f t="shared" si="159"/>
        <v>-9.6380322062601387E-2</v>
      </c>
      <c r="CQ38" s="109">
        <f t="shared" si="159"/>
        <v>0.63445542229253049</v>
      </c>
      <c r="CR38" s="109">
        <f t="shared" si="159"/>
        <v>-0.31378586865345082</v>
      </c>
      <c r="CS38" s="109">
        <f t="shared" si="159"/>
        <v>4.6132175581517831E-2</v>
      </c>
      <c r="CT38" s="109">
        <f t="shared" si="159"/>
        <v>2.9387085899330589E-3</v>
      </c>
      <c r="CU38" s="109">
        <f t="shared" si="159"/>
        <v>7.9939426142338066E-2</v>
      </c>
      <c r="CV38" s="109">
        <f t="shared" si="159"/>
        <v>3.0764588349371902E-2</v>
      </c>
      <c r="CW38" s="109">
        <f t="shared" si="159"/>
        <v>-1.4924822462818454E-2</v>
      </c>
      <c r="CX38" s="109">
        <f t="shared" si="159"/>
        <v>0.11689083657175647</v>
      </c>
      <c r="CY38" s="109">
        <f t="shared" si="159"/>
        <v>-0.13655110725212771</v>
      </c>
      <c r="CZ38" s="109">
        <f t="shared" si="159"/>
        <v>0.10375731337683791</v>
      </c>
      <c r="DA38" s="109">
        <f t="shared" si="159"/>
        <v>-4.0687778487306425E-2</v>
      </c>
      <c r="DB38" s="109">
        <f t="shared" si="159"/>
        <v>-5.1141080700896624E-2</v>
      </c>
      <c r="DC38" s="109">
        <f t="shared" si="159"/>
        <v>-1.070273122882115E-2</v>
      </c>
      <c r="DD38" s="109">
        <f t="shared" si="159"/>
        <v>8.6948354436331199E-2</v>
      </c>
      <c r="DE38" s="109">
        <f t="shared" si="159"/>
        <v>2.1863398628692021E-2</v>
      </c>
      <c r="DF38" s="109">
        <f t="shared" si="159"/>
        <v>-5.0864487211508824E-2</v>
      </c>
      <c r="DG38" s="109">
        <f t="shared" si="159"/>
        <v>0.20609131225442789</v>
      </c>
      <c r="DH38" s="109">
        <f t="shared" si="159"/>
        <v>1.9545208395144842E-2</v>
      </c>
      <c r="DI38" s="109">
        <f t="shared" si="159"/>
        <v>-8.0907312669424525E-2</v>
      </c>
      <c r="DJ38" s="109">
        <f t="shared" si="159"/>
        <v>0.10727089209085605</v>
      </c>
      <c r="DK38" s="109">
        <f t="shared" si="159"/>
        <v>-5.348969513496693E-2</v>
      </c>
      <c r="DL38" s="109">
        <f t="shared" si="159"/>
        <v>2.3717338930767662E-2</v>
      </c>
      <c r="DM38" s="109">
        <f t="shared" si="159"/>
        <v>-0.14161481189292779</v>
      </c>
      <c r="DN38" s="109">
        <f t="shared" si="159"/>
        <v>-4.5365367840459081E-2</v>
      </c>
      <c r="DO38" s="109">
        <f t="shared" si="159"/>
        <v>8.3520031562203778E-2</v>
      </c>
      <c r="DP38" s="109">
        <f t="shared" si="159"/>
        <v>-2.6429136376778017E-2</v>
      </c>
      <c r="DQ38" s="109">
        <f t="shared" si="159"/>
        <v>9.8026876149681641E-6</v>
      </c>
      <c r="DR38" s="109">
        <f t="shared" si="159"/>
        <v>-0.10437216054206699</v>
      </c>
      <c r="DS38" s="109">
        <f t="shared" si="159"/>
        <v>0.20775915387935773</v>
      </c>
      <c r="DT38" s="109">
        <f t="shared" si="159"/>
        <v>-4.0868339525690134E-2</v>
      </c>
      <c r="DU38" s="109">
        <f t="shared" si="159"/>
        <v>-7.5054265028039135E-2</v>
      </c>
      <c r="DV38" s="109">
        <f t="shared" si="159"/>
        <v>0.11511985001923697</v>
      </c>
      <c r="DW38" s="109">
        <f t="shared" si="159"/>
        <v>-5.6403189016874244E-2</v>
      </c>
      <c r="DX38" s="109">
        <f t="shared" si="159"/>
        <v>4.6067921202985085E-2</v>
      </c>
      <c r="DY38" s="109">
        <f t="shared" si="159"/>
        <v>1.8066188498394808E-2</v>
      </c>
      <c r="DZ38" s="109">
        <f t="shared" si="159"/>
        <v>9.0645736409280975E-2</v>
      </c>
      <c r="EA38" s="109">
        <f t="shared" si="159"/>
        <v>3.1301687084961394E-4</v>
      </c>
      <c r="EB38" s="109">
        <f t="shared" si="159"/>
        <v>-1.4349681333338804E-2</v>
      </c>
      <c r="EC38" s="109">
        <f t="shared" si="159"/>
        <v>-3.596418537701207E-2</v>
      </c>
      <c r="ED38" s="109">
        <f t="shared" ref="ED38:FE40" si="160">ED22/EC22-1</f>
        <v>-0.10288589980765162</v>
      </c>
      <c r="EE38" s="109">
        <f t="shared" si="160"/>
        <v>0.18643664210696742</v>
      </c>
      <c r="EF38" s="109">
        <f t="shared" si="160"/>
        <v>1.7043429400766641E-2</v>
      </c>
      <c r="EG38" s="109">
        <f t="shared" si="160"/>
        <v>-5.3785751324119113E-2</v>
      </c>
      <c r="EH38" s="109">
        <f t="shared" si="160"/>
        <v>0.16011719828986282</v>
      </c>
      <c r="EI38" s="109">
        <f t="shared" si="160"/>
        <v>-0.1533337358101331</v>
      </c>
      <c r="EJ38" s="109">
        <f t="shared" si="160"/>
        <v>8.8131753019814907E-2</v>
      </c>
      <c r="EK38" s="109">
        <f t="shared" si="160"/>
        <v>6.1992907045979706E-2</v>
      </c>
      <c r="EL38" s="109">
        <f t="shared" si="160"/>
        <v>0.11093920607527008</v>
      </c>
      <c r="EM38" s="109">
        <f t="shared" si="160"/>
        <v>4.6482440968139027E-2</v>
      </c>
      <c r="EN38" s="109">
        <f t="shared" si="160"/>
        <v>-5.5618266509121161E-2</v>
      </c>
      <c r="EO38" s="109">
        <f t="shared" si="160"/>
        <v>1.2141263771543453E-3</v>
      </c>
      <c r="EP38" s="109">
        <f t="shared" si="160"/>
        <v>-8.0531271831610907E-2</v>
      </c>
      <c r="EQ38" s="109">
        <f t="shared" si="160"/>
        <v>3.6281032514410061E-2</v>
      </c>
      <c r="ER38" s="109">
        <f t="shared" si="160"/>
        <v>4.1925837711218161E-2</v>
      </c>
      <c r="ES38" s="109">
        <f t="shared" si="160"/>
        <v>-1.5349614619564522E-2</v>
      </c>
      <c r="ET38" s="109">
        <f t="shared" si="160"/>
        <v>0.15072130771762104</v>
      </c>
      <c r="EU38" s="109">
        <f t="shared" si="160"/>
        <v>-5.8230036089831683E-2</v>
      </c>
      <c r="EV38" s="109">
        <f t="shared" si="160"/>
        <v>4.0308345297612957E-2</v>
      </c>
      <c r="EW38" s="109">
        <f t="shared" si="160"/>
        <v>-9.441036785882595E-3</v>
      </c>
      <c r="EX38" s="109">
        <f t="shared" si="160"/>
        <v>7.5206923231735168E-2</v>
      </c>
      <c r="EY38" s="109">
        <f t="shared" si="160"/>
        <v>3.6448138545613018E-2</v>
      </c>
      <c r="EZ38" s="109">
        <f t="shared" si="160"/>
        <v>-2.3129621073988527E-2</v>
      </c>
      <c r="FA38" s="109">
        <f t="shared" si="160"/>
        <v>2.7302032797391185E-2</v>
      </c>
      <c r="FB38" s="109">
        <f t="shared" si="160"/>
        <v>-6.1017393138708798E-2</v>
      </c>
      <c r="FC38" s="109">
        <f t="shared" si="160"/>
        <v>5.1014802136423842E-2</v>
      </c>
      <c r="FD38" s="109">
        <f t="shared" si="160"/>
        <v>-4.1667406808056806E-2</v>
      </c>
      <c r="FE38" s="109">
        <f t="shared" si="160"/>
        <v>-8.8779724825683082E-2</v>
      </c>
      <c r="FF38" s="109">
        <f t="shared" ref="FF38:FF40" si="161">FF22/FE22-1</f>
        <v>0.12009758834179496</v>
      </c>
      <c r="FG38" s="109">
        <f t="shared" ref="FG38:FG40" si="162">FG22/FF22-1</f>
        <v>9.0265357419228032E-3</v>
      </c>
      <c r="FH38" s="109">
        <f t="shared" ref="FH38:FH40" si="163">FH22/FG22-1</f>
        <v>6.8558582515743316E-2</v>
      </c>
      <c r="FI38" s="109">
        <f t="shared" ref="FI38:FI40" si="164">FI22/FH22-1</f>
        <v>-2.6962503945824223E-2</v>
      </c>
      <c r="FJ38" s="109">
        <f t="shared" ref="FJ38:FJ40" si="165">FJ22/FI22-1</f>
        <v>3.5670000000000091E-2</v>
      </c>
      <c r="FK38" s="109">
        <f t="shared" ref="FK38:FK40" si="166">FK22/FJ22-1</f>
        <v>7.7076318782709485E-2</v>
      </c>
      <c r="FL38" s="109">
        <f t="shared" ref="FL38:FL40" si="167">FL22/FK22-1</f>
        <v>-3.9014335283102608E-2</v>
      </c>
      <c r="FM38" s="109">
        <f t="shared" ref="FM38:FM40" si="168">FM22/FL22-1</f>
        <v>1.8622607175600603E-2</v>
      </c>
      <c r="FN38" s="109">
        <f t="shared" ref="FN38:FN40" si="169">FN22/FM22-1</f>
        <v>-6.3254452334490008E-2</v>
      </c>
      <c r="FO38" s="109">
        <f t="shared" ref="FO38:FO40" si="170">FO22/FN22-1</f>
        <v>9.5692164222904719E-2</v>
      </c>
    </row>
    <row r="39" spans="3:171" x14ac:dyDescent="0.25">
      <c r="C39" s="2" t="str">
        <f>C23</f>
        <v>Airtel</v>
      </c>
      <c r="D39" s="107"/>
      <c r="E39" s="109" t="e">
        <f t="shared" ref="E39:T40" si="171">E23/D23-1</f>
        <v>#DIV/0!</v>
      </c>
      <c r="F39" s="109" t="e">
        <f t="shared" si="171"/>
        <v>#DIV/0!</v>
      </c>
      <c r="G39" s="109" t="e">
        <f t="shared" si="171"/>
        <v>#DIV/0!</v>
      </c>
      <c r="H39" s="109" t="e">
        <f t="shared" si="171"/>
        <v>#DIV/0!</v>
      </c>
      <c r="I39" s="109" t="e">
        <f t="shared" si="171"/>
        <v>#DIV/0!</v>
      </c>
      <c r="J39" s="109" t="e">
        <f t="shared" si="171"/>
        <v>#DIV/0!</v>
      </c>
      <c r="K39" s="109" t="e">
        <f t="shared" si="171"/>
        <v>#DIV/0!</v>
      </c>
      <c r="L39" s="109" t="e">
        <f t="shared" si="171"/>
        <v>#DIV/0!</v>
      </c>
      <c r="M39" s="109" t="e">
        <f t="shared" si="171"/>
        <v>#DIV/0!</v>
      </c>
      <c r="N39" s="109" t="e">
        <f t="shared" si="171"/>
        <v>#DIV/0!</v>
      </c>
      <c r="O39" s="109" t="e">
        <f t="shared" si="171"/>
        <v>#DIV/0!</v>
      </c>
      <c r="P39" s="109" t="e">
        <f t="shared" si="171"/>
        <v>#DIV/0!</v>
      </c>
      <c r="Q39" s="109" t="e">
        <f t="shared" si="171"/>
        <v>#DIV/0!</v>
      </c>
      <c r="R39" s="109" t="e">
        <f t="shared" si="171"/>
        <v>#DIV/0!</v>
      </c>
      <c r="S39" s="109" t="e">
        <f t="shared" si="171"/>
        <v>#DIV/0!</v>
      </c>
      <c r="T39" s="109" t="e">
        <f t="shared" si="171"/>
        <v>#DIV/0!</v>
      </c>
      <c r="U39" s="109">
        <f t="shared" si="158"/>
        <v>-5.7895392172221394E-2</v>
      </c>
      <c r="V39" s="109">
        <f t="shared" si="158"/>
        <v>1.7101986035452654E-3</v>
      </c>
      <c r="W39" s="109">
        <f t="shared" si="158"/>
        <v>-8.002708057562502E-2</v>
      </c>
      <c r="X39" s="109">
        <f t="shared" si="158"/>
        <v>0.14703599394756917</v>
      </c>
      <c r="Y39" s="109">
        <f t="shared" si="158"/>
        <v>-4.0080618446404093E-2</v>
      </c>
      <c r="Z39" s="109">
        <f t="shared" si="158"/>
        <v>-0.19121248552615944</v>
      </c>
      <c r="AA39" s="109">
        <f t="shared" si="158"/>
        <v>0.3073916684605642</v>
      </c>
      <c r="AB39" s="109">
        <f t="shared" si="158"/>
        <v>-5.2501162543718616E-2</v>
      </c>
      <c r="AC39" s="109">
        <f t="shared" si="158"/>
        <v>-2.29293509264622E-2</v>
      </c>
      <c r="AD39" s="109">
        <f t="shared" si="158"/>
        <v>-0.10054915499087347</v>
      </c>
      <c r="AE39" s="109">
        <f t="shared" si="158"/>
        <v>7.9362471423002123E-2</v>
      </c>
      <c r="AF39" s="109">
        <f t="shared" si="158"/>
        <v>-9.1627942952829611E-2</v>
      </c>
      <c r="AG39" s="109">
        <f t="shared" si="158"/>
        <v>0.1173964160532377</v>
      </c>
      <c r="AH39" s="109">
        <f t="shared" si="158"/>
        <v>7.9966287527910573E-3</v>
      </c>
      <c r="AI39" s="109">
        <f t="shared" si="158"/>
        <v>-3.0888685402686411E-2</v>
      </c>
      <c r="AJ39" s="109">
        <f t="shared" si="158"/>
        <v>-3.3555803557908437E-2</v>
      </c>
      <c r="AK39" s="109">
        <f t="shared" si="158"/>
        <v>-5.2850196803969407E-2</v>
      </c>
      <c r="AL39" s="109">
        <f t="shared" si="158"/>
        <v>9.6690750943069448E-2</v>
      </c>
      <c r="AM39" s="109">
        <f t="shared" si="158"/>
        <v>0.42185981684810403</v>
      </c>
      <c r="AN39" s="109">
        <f t="shared" si="158"/>
        <v>6.3119509284269348E-2</v>
      </c>
      <c r="AO39" s="109">
        <f t="shared" si="158"/>
        <v>4.4782130795909758E-2</v>
      </c>
      <c r="AP39" s="109">
        <f t="shared" si="158"/>
        <v>-4.5914646850740759E-2</v>
      </c>
      <c r="AQ39" s="109">
        <f t="shared" si="158"/>
        <v>4.6711547699914924E-2</v>
      </c>
      <c r="AR39" s="109">
        <f t="shared" si="158"/>
        <v>-2.966866645039723E-2</v>
      </c>
      <c r="AS39" s="109">
        <f t="shared" si="158"/>
        <v>-5.9999317109518002E-2</v>
      </c>
      <c r="AT39" s="109">
        <f t="shared" si="158"/>
        <v>0.15437445803270622</v>
      </c>
      <c r="AU39" s="109">
        <f t="shared" si="158"/>
        <v>-6.2818298611160617E-2</v>
      </c>
      <c r="AV39" s="109">
        <f t="shared" si="158"/>
        <v>5.572308840314788E-2</v>
      </c>
      <c r="AW39" s="109">
        <f t="shared" si="158"/>
        <v>4.849328188862434E-2</v>
      </c>
      <c r="AX39" s="109">
        <f t="shared" si="158"/>
        <v>4.922474278245148E-2</v>
      </c>
      <c r="AY39" s="109">
        <f t="shared" si="158"/>
        <v>8.6817257790247071E-2</v>
      </c>
      <c r="AZ39" s="109">
        <f t="shared" si="158"/>
        <v>-0.14067946482524274</v>
      </c>
      <c r="BA39" s="109">
        <f t="shared" si="158"/>
        <v>9.1202051298945097E-2</v>
      </c>
      <c r="BB39" s="109">
        <f t="shared" si="158"/>
        <v>-3.2294484254047795E-2</v>
      </c>
      <c r="BC39" s="109">
        <f t="shared" si="158"/>
        <v>6.5367036208502372E-2</v>
      </c>
      <c r="BD39" s="109">
        <f t="shared" si="158"/>
        <v>2.7864078182915142E-2</v>
      </c>
      <c r="BE39" s="109">
        <f t="shared" si="158"/>
        <v>-7.3708945202708431E-2</v>
      </c>
      <c r="BF39" s="109">
        <f t="shared" si="158"/>
        <v>9.3354463760065842E-2</v>
      </c>
      <c r="BG39" s="109">
        <f t="shared" si="158"/>
        <v>-5.594165943140228E-2</v>
      </c>
      <c r="BH39" s="109">
        <f t="shared" si="158"/>
        <v>5.126478849916638E-2</v>
      </c>
      <c r="BI39" s="109">
        <f t="shared" si="158"/>
        <v>-3.2475221587844105E-2</v>
      </c>
      <c r="BJ39" s="109">
        <f t="shared" si="158"/>
        <v>-2.5121602966519552E-2</v>
      </c>
      <c r="BK39" s="109">
        <f t="shared" si="158"/>
        <v>9.6346458354995779E-2</v>
      </c>
      <c r="BL39" s="109">
        <f t="shared" si="158"/>
        <v>-9.9699620081591944E-2</v>
      </c>
      <c r="BM39" s="109">
        <f t="shared" si="158"/>
        <v>5.3460020855660373E-2</v>
      </c>
      <c r="BN39" s="109">
        <f t="shared" si="158"/>
        <v>8.6969958932763269E-3</v>
      </c>
      <c r="BO39" s="109">
        <f t="shared" si="158"/>
        <v>0.10889360513095991</v>
      </c>
      <c r="BP39" s="109">
        <f t="shared" si="158"/>
        <v>-0.13043393208704668</v>
      </c>
      <c r="BQ39" s="109">
        <f t="shared" si="158"/>
        <v>-9.3722421416128077E-2</v>
      </c>
      <c r="BR39" s="109">
        <f t="shared" si="159"/>
        <v>6.2266359781412817E-2</v>
      </c>
      <c r="BS39" s="109">
        <f t="shared" si="159"/>
        <v>-6.9527397666432678E-2</v>
      </c>
      <c r="BT39" s="109">
        <f t="shared" si="159"/>
        <v>3.9970236603721343E-3</v>
      </c>
      <c r="BU39" s="109">
        <f t="shared" si="159"/>
        <v>-9.68519229814786E-2</v>
      </c>
      <c r="BV39" s="109">
        <f t="shared" si="159"/>
        <v>3.8267431715975686E-2</v>
      </c>
      <c r="BW39" s="109">
        <f t="shared" si="159"/>
        <v>9.4073902761737216E-2</v>
      </c>
      <c r="BX39" s="109">
        <f t="shared" si="159"/>
        <v>-8.7501800309424005E-2</v>
      </c>
      <c r="BY39" s="109">
        <f t="shared" si="159"/>
        <v>5.0750234699374897E-3</v>
      </c>
      <c r="BZ39" s="109">
        <f t="shared" si="159"/>
        <v>-6.2682807347928859E-2</v>
      </c>
      <c r="CA39" s="109">
        <f t="shared" si="159"/>
        <v>9.7045468348659458E-2</v>
      </c>
      <c r="CB39" s="109">
        <f t="shared" si="159"/>
        <v>-8.6169745724787972E-2</v>
      </c>
      <c r="CC39" s="109">
        <f t="shared" si="159"/>
        <v>0.11407835786874254</v>
      </c>
      <c r="CD39" s="109">
        <f t="shared" si="159"/>
        <v>5.4366563808214696E-2</v>
      </c>
      <c r="CE39" s="109">
        <f t="shared" si="159"/>
        <v>-0.10791077231223578</v>
      </c>
      <c r="CF39" s="109">
        <f t="shared" si="159"/>
        <v>-8.0092118163061055E-2</v>
      </c>
      <c r="CG39" s="109">
        <f t="shared" si="159"/>
        <v>-4.9716575329403989E-2</v>
      </c>
      <c r="CH39" s="109">
        <f t="shared" si="159"/>
        <v>6.6364227684868826E-2</v>
      </c>
      <c r="CI39" s="109">
        <f t="shared" si="159"/>
        <v>0.15772566210766081</v>
      </c>
      <c r="CJ39" s="109">
        <f t="shared" si="159"/>
        <v>-4.359668419452678E-2</v>
      </c>
      <c r="CK39" s="109">
        <f t="shared" si="159"/>
        <v>0.72572271214598105</v>
      </c>
      <c r="CL39" s="109">
        <f t="shared" si="159"/>
        <v>-6.0058414320309117E-2</v>
      </c>
      <c r="CM39" s="109">
        <f t="shared" si="159"/>
        <v>-3.0400357330835126E-2</v>
      </c>
      <c r="CN39" s="109">
        <f t="shared" si="159"/>
        <v>-9.2150661220245622E-2</v>
      </c>
      <c r="CO39" s="109">
        <f t="shared" si="159"/>
        <v>-0.13737019428220365</v>
      </c>
      <c r="CP39" s="109">
        <f t="shared" si="159"/>
        <v>0.10276205173727004</v>
      </c>
      <c r="CQ39" s="109">
        <f t="shared" si="159"/>
        <v>-2.4206290383674944E-2</v>
      </c>
      <c r="CR39" s="109">
        <f t="shared" si="159"/>
        <v>5.3853887352166785E-2</v>
      </c>
      <c r="CS39" s="109">
        <f t="shared" si="159"/>
        <v>0.11374070228203803</v>
      </c>
      <c r="CT39" s="109">
        <f t="shared" si="159"/>
        <v>-2.2403166585148626E-2</v>
      </c>
      <c r="CU39" s="109">
        <f t="shared" si="159"/>
        <v>0.19038444752836003</v>
      </c>
      <c r="CV39" s="109">
        <f t="shared" si="159"/>
        <v>-4.8295983001940823E-2</v>
      </c>
      <c r="CW39" s="109">
        <f t="shared" si="159"/>
        <v>6.9998031567835683E-2</v>
      </c>
      <c r="CX39" s="109">
        <f t="shared" si="159"/>
        <v>-0.21094088322544324</v>
      </c>
      <c r="CY39" s="109">
        <f t="shared" si="159"/>
        <v>-6.5864546500356447E-2</v>
      </c>
      <c r="CZ39" s="109">
        <f t="shared" si="159"/>
        <v>-9.1943553387534682E-2</v>
      </c>
      <c r="DA39" s="109">
        <f t="shared" si="159"/>
        <v>-3.9264639874745488E-2</v>
      </c>
      <c r="DB39" s="109">
        <f t="shared" si="159"/>
        <v>4.6162690991804922E-2</v>
      </c>
      <c r="DC39" s="109">
        <f t="shared" si="159"/>
        <v>0.13302333588617166</v>
      </c>
      <c r="DD39" s="109">
        <f t="shared" si="159"/>
        <v>0.15070471244493766</v>
      </c>
      <c r="DE39" s="109">
        <f t="shared" si="159"/>
        <v>9.207169449425856E-2</v>
      </c>
      <c r="DF39" s="109">
        <f t="shared" si="159"/>
        <v>6.7971070832939517E-3</v>
      </c>
      <c r="DG39" s="109">
        <f t="shared" si="159"/>
        <v>4.1207162994766344E-2</v>
      </c>
      <c r="DH39" s="109">
        <f t="shared" si="159"/>
        <v>-1.0981518173424742E-2</v>
      </c>
      <c r="DI39" s="109">
        <f t="shared" si="159"/>
        <v>-1.7895998272577485E-2</v>
      </c>
      <c r="DJ39" s="109">
        <f t="shared" si="159"/>
        <v>-0.1230083951879507</v>
      </c>
      <c r="DK39" s="109">
        <f t="shared" si="159"/>
        <v>3.4448798465310793E-2</v>
      </c>
      <c r="DL39" s="109">
        <f t="shared" si="159"/>
        <v>-0.10107884892456731</v>
      </c>
      <c r="DM39" s="109">
        <f t="shared" si="159"/>
        <v>-7.5478661176041406E-2</v>
      </c>
      <c r="DN39" s="109">
        <f t="shared" si="159"/>
        <v>0.15950831669821852</v>
      </c>
      <c r="DO39" s="109">
        <f t="shared" si="159"/>
        <v>7.6494364648003188E-3</v>
      </c>
      <c r="DP39" s="109">
        <f t="shared" si="159"/>
        <v>0.11255827256383122</v>
      </c>
      <c r="DQ39" s="109">
        <f t="shared" si="159"/>
        <v>2.2382455337725427E-2</v>
      </c>
      <c r="DR39" s="109">
        <f t="shared" si="159"/>
        <v>0.10002011458695237</v>
      </c>
      <c r="DS39" s="109">
        <f t="shared" si="159"/>
        <v>-2.6241491672821748E-2</v>
      </c>
      <c r="DT39" s="109">
        <f t="shared" si="159"/>
        <v>2.3123832097319275E-2</v>
      </c>
      <c r="DU39" s="109">
        <f t="shared" si="159"/>
        <v>7.6527142212881039E-3</v>
      </c>
      <c r="DV39" s="109">
        <f t="shared" si="159"/>
        <v>-5.9278982242718548E-2</v>
      </c>
      <c r="DW39" s="109">
        <f t="shared" si="159"/>
        <v>4.438779691144612E-2</v>
      </c>
      <c r="DX39" s="109">
        <f t="shared" si="159"/>
        <v>-3.975636888665679E-2</v>
      </c>
      <c r="DY39" s="109">
        <f t="shared" si="159"/>
        <v>-6.7858524078432403E-2</v>
      </c>
      <c r="DZ39" s="109">
        <f t="shared" si="159"/>
        <v>0.1178245816428658</v>
      </c>
      <c r="EA39" s="109">
        <f t="shared" si="159"/>
        <v>-4.3281885418441801E-2</v>
      </c>
      <c r="EB39" s="109">
        <f t="shared" si="159"/>
        <v>3.4224750234197021E-2</v>
      </c>
      <c r="EC39" s="109">
        <f t="shared" si="159"/>
        <v>-0.16139011299802397</v>
      </c>
      <c r="ED39" s="109">
        <f t="shared" si="160"/>
        <v>-3.4053008412569419E-2</v>
      </c>
      <c r="EE39" s="109">
        <f t="shared" si="160"/>
        <v>1.9638815424293465E-2</v>
      </c>
      <c r="EF39" s="109">
        <f t="shared" si="160"/>
        <v>-3.6948255091079685E-2</v>
      </c>
      <c r="EG39" s="109">
        <f t="shared" si="160"/>
        <v>1.9306483571157607E-3</v>
      </c>
      <c r="EH39" s="109">
        <f t="shared" si="160"/>
        <v>-8.5159092636338585E-2</v>
      </c>
      <c r="EI39" s="109">
        <f t="shared" si="160"/>
        <v>0.11635274512115434</v>
      </c>
      <c r="EJ39" s="109">
        <f t="shared" si="160"/>
        <v>-3.5944296003086462E-2</v>
      </c>
      <c r="EK39" s="109">
        <f t="shared" si="160"/>
        <v>-6.895536344363562E-2</v>
      </c>
      <c r="EL39" s="109">
        <f t="shared" si="160"/>
        <v>0.12084440873223667</v>
      </c>
      <c r="EM39" s="109">
        <f t="shared" si="160"/>
        <v>-4.7430372603127435E-2</v>
      </c>
      <c r="EN39" s="109">
        <f t="shared" si="160"/>
        <v>-2.9569016547915883E-2</v>
      </c>
      <c r="EO39" s="109">
        <f t="shared" si="160"/>
        <v>-7.8708872239841021E-4</v>
      </c>
      <c r="EP39" s="109">
        <f t="shared" si="160"/>
        <v>6.7236935745637272E-2</v>
      </c>
      <c r="EQ39" s="109">
        <f t="shared" si="160"/>
        <v>1.8150720346902682E-2</v>
      </c>
      <c r="ER39" s="109">
        <f t="shared" si="160"/>
        <v>0.10582562103386506</v>
      </c>
      <c r="ES39" s="109">
        <f t="shared" si="160"/>
        <v>-0.10891911138448296</v>
      </c>
      <c r="ET39" s="109">
        <f t="shared" si="160"/>
        <v>6.9470223982463608E-2</v>
      </c>
      <c r="EU39" s="109">
        <f t="shared" si="160"/>
        <v>-6.528890905872764E-2</v>
      </c>
      <c r="EV39" s="109">
        <f t="shared" si="160"/>
        <v>8.0893733447475746E-3</v>
      </c>
      <c r="EW39" s="109">
        <f t="shared" si="160"/>
        <v>-1.3436651333066041E-2</v>
      </c>
      <c r="EX39" s="109">
        <f t="shared" si="160"/>
        <v>3.9565838097375572E-2</v>
      </c>
      <c r="EY39" s="109">
        <f t="shared" si="160"/>
        <v>1.6826561806477791E-2</v>
      </c>
      <c r="EZ39" s="109">
        <f t="shared" si="160"/>
        <v>-5.8520167903952314E-2</v>
      </c>
      <c r="FA39" s="109">
        <f t="shared" si="160"/>
        <v>1.3707320083944374E-2</v>
      </c>
      <c r="FB39" s="109">
        <f t="shared" si="160"/>
        <v>-7.5947120158441628E-2</v>
      </c>
      <c r="FC39" s="109">
        <f t="shared" si="160"/>
        <v>7.1636799747556879E-2</v>
      </c>
      <c r="FD39" s="109">
        <f t="shared" si="160"/>
        <v>-5.1855479061877929E-2</v>
      </c>
      <c r="FE39" s="109">
        <f t="shared" si="160"/>
        <v>-7.1841889777974899E-2</v>
      </c>
      <c r="FF39" s="109">
        <f t="shared" si="161"/>
        <v>0.11952396131541554</v>
      </c>
      <c r="FG39" s="109">
        <f t="shared" si="162"/>
        <v>3.7115495406579768E-2</v>
      </c>
      <c r="FH39" s="109">
        <f t="shared" si="163"/>
        <v>7.8748590596249057E-2</v>
      </c>
      <c r="FI39" s="109">
        <f t="shared" si="164"/>
        <v>-1.406852467197961E-3</v>
      </c>
      <c r="FJ39" s="109">
        <f t="shared" si="165"/>
        <v>8.9751625985525996E-2</v>
      </c>
      <c r="FK39" s="109">
        <f t="shared" si="166"/>
        <v>7.9135450762131132E-3</v>
      </c>
      <c r="FL39" s="109">
        <f t="shared" si="167"/>
        <v>-1.3884232761615323E-2</v>
      </c>
      <c r="FM39" s="109">
        <f t="shared" si="168"/>
        <v>3.0883863890644347E-2</v>
      </c>
      <c r="FN39" s="109">
        <f t="shared" si="169"/>
        <v>-7.3801159610163203E-2</v>
      </c>
      <c r="FO39" s="109">
        <f t="shared" si="170"/>
        <v>9.4060766868879986E-2</v>
      </c>
    </row>
    <row r="40" spans="3:171" hidden="1" x14ac:dyDescent="0.25">
      <c r="C40" s="2" t="str">
        <f>C24</f>
        <v>Warid</v>
      </c>
      <c r="D40" s="107"/>
      <c r="E40" s="109">
        <f t="shared" si="171"/>
        <v>-0.55035616133392951</v>
      </c>
      <c r="F40" s="109">
        <f t="shared" ref="F40:BQ40" si="172">F24/E24-1</f>
        <v>-0.20194261354979215</v>
      </c>
      <c r="G40" s="109">
        <f t="shared" si="172"/>
        <v>-0.15145556325323317</v>
      </c>
      <c r="H40" s="109">
        <f t="shared" si="172"/>
        <v>-9.09628832931485E-2</v>
      </c>
      <c r="I40" s="109">
        <f t="shared" si="172"/>
        <v>-6.4582602291547997E-2</v>
      </c>
      <c r="J40" s="109">
        <f t="shared" si="172"/>
        <v>1.0554734503705143E-2</v>
      </c>
      <c r="K40" s="109">
        <f t="shared" si="172"/>
        <v>-2.8709381798113554E-2</v>
      </c>
      <c r="L40" s="109">
        <f t="shared" si="172"/>
        <v>-3.5877943594980977E-2</v>
      </c>
      <c r="M40" s="109">
        <f t="shared" si="172"/>
        <v>1.366637303348317E-2</v>
      </c>
      <c r="N40" s="109">
        <f t="shared" si="172"/>
        <v>-0.11707258763979778</v>
      </c>
      <c r="O40" s="109">
        <f t="shared" si="172"/>
        <v>8.321138363544045E-2</v>
      </c>
      <c r="P40" s="109">
        <f t="shared" si="172"/>
        <v>6.1274381228687496</v>
      </c>
      <c r="Q40" s="109">
        <f t="shared" si="172"/>
        <v>-0.19838731663829845</v>
      </c>
      <c r="R40" s="109">
        <f t="shared" si="172"/>
        <v>9.0127117895745013E-2</v>
      </c>
      <c r="S40" s="109">
        <f t="shared" si="172"/>
        <v>8.2607022417948262E-2</v>
      </c>
      <c r="T40" s="109">
        <f t="shared" si="172"/>
        <v>0.27921957634535555</v>
      </c>
      <c r="U40" s="109">
        <f t="shared" si="172"/>
        <v>4.9102604956921647E-2</v>
      </c>
      <c r="V40" s="109">
        <f t="shared" si="172"/>
        <v>0.29625656518623966</v>
      </c>
      <c r="W40" s="109">
        <f t="shared" si="172"/>
        <v>-0.15618185091582737</v>
      </c>
      <c r="X40" s="109">
        <f t="shared" si="172"/>
        <v>-9.6099708823510488E-3</v>
      </c>
      <c r="Y40" s="109">
        <f t="shared" si="172"/>
        <v>-3.0206116800613469E-2</v>
      </c>
      <c r="Z40" s="109">
        <f t="shared" si="172"/>
        <v>-4.3135701492401202E-2</v>
      </c>
      <c r="AA40" s="109">
        <f t="shared" si="172"/>
        <v>3.1910093443742626E-2</v>
      </c>
      <c r="AB40" s="109">
        <f t="shared" si="172"/>
        <v>-6.4504903021793458E-2</v>
      </c>
      <c r="AC40" s="109">
        <f t="shared" si="172"/>
        <v>-0.53558143812101378</v>
      </c>
      <c r="AD40" s="109">
        <f t="shared" si="172"/>
        <v>-0.41292825015057899</v>
      </c>
      <c r="AE40" s="109">
        <f t="shared" si="172"/>
        <v>-2.3178937796835997E-2</v>
      </c>
      <c r="AF40" s="109">
        <f t="shared" si="172"/>
        <v>0.10707968781074362</v>
      </c>
      <c r="AG40" s="109">
        <f t="shared" si="172"/>
        <v>-1.1043543535975919E-2</v>
      </c>
      <c r="AH40" s="109">
        <f t="shared" si="172"/>
        <v>7.6035643122931207E-2</v>
      </c>
      <c r="AI40" s="109">
        <f t="shared" si="172"/>
        <v>9.1476157562748739E-2</v>
      </c>
      <c r="AJ40" s="109">
        <f t="shared" si="172"/>
        <v>-3.5260229289564737E-2</v>
      </c>
      <c r="AK40" s="109">
        <f t="shared" si="172"/>
        <v>0.23859171634010501</v>
      </c>
      <c r="AL40" s="109">
        <f t="shared" si="172"/>
        <v>-1.1122648131018376E-2</v>
      </c>
      <c r="AM40" s="109">
        <f t="shared" si="172"/>
        <v>9.0894783274951152E-2</v>
      </c>
      <c r="AN40" s="109">
        <f t="shared" si="172"/>
        <v>3.025596604804548E-2</v>
      </c>
      <c r="AO40" s="109">
        <f t="shared" si="172"/>
        <v>-0.10945986278169506</v>
      </c>
      <c r="AP40" s="109">
        <f t="shared" si="172"/>
        <v>7.3670223646015831E-2</v>
      </c>
      <c r="AQ40" s="109">
        <f t="shared" si="172"/>
        <v>-4.5802512366846071E-2</v>
      </c>
      <c r="AR40" s="109">
        <f t="shared" si="172"/>
        <v>5.2723152728522127E-2</v>
      </c>
      <c r="AS40" s="109">
        <f t="shared" si="172"/>
        <v>-1.1835242380465405E-2</v>
      </c>
      <c r="AT40" s="109">
        <f t="shared" si="172"/>
        <v>6.7360178959547934E-2</v>
      </c>
      <c r="AU40" s="109">
        <f t="shared" si="172"/>
        <v>0.25790535186208774</v>
      </c>
      <c r="AV40" s="109">
        <f t="shared" si="172"/>
        <v>-0.10102722920719498</v>
      </c>
      <c r="AW40" s="109">
        <f t="shared" si="172"/>
        <v>7.0845753570963232E-2</v>
      </c>
      <c r="AX40" s="109">
        <f t="shared" si="172"/>
        <v>-8.085642360312284E-3</v>
      </c>
      <c r="AY40" s="109">
        <f t="shared" si="172"/>
        <v>0.10443435894413278</v>
      </c>
      <c r="AZ40" s="109">
        <f t="shared" si="172"/>
        <v>-7.5862784611851697E-2</v>
      </c>
      <c r="BA40" s="109">
        <f t="shared" si="172"/>
        <v>-4.560263149672894E-2</v>
      </c>
      <c r="BB40" s="109">
        <f t="shared" si="172"/>
        <v>0.2619691720377022</v>
      </c>
      <c r="BC40" s="109">
        <f t="shared" si="172"/>
        <v>0.10488887747542575</v>
      </c>
      <c r="BD40" s="109">
        <f t="shared" si="172"/>
        <v>7.8248289365195012E-2</v>
      </c>
      <c r="BE40" s="109">
        <f t="shared" si="172"/>
        <v>-1.9157910102438835E-2</v>
      </c>
      <c r="BF40" s="109">
        <f t="shared" si="172"/>
        <v>0.16740486758326045</v>
      </c>
      <c r="BG40" s="109">
        <f t="shared" si="172"/>
        <v>0.10523053907447899</v>
      </c>
      <c r="BH40" s="109">
        <f t="shared" si="172"/>
        <v>-2.1451173312700189E-2</v>
      </c>
      <c r="BI40" s="109">
        <f t="shared" si="172"/>
        <v>-1.5484341144113012E-3</v>
      </c>
      <c r="BJ40" s="109">
        <f t="shared" si="172"/>
        <v>-4.632937011897964E-2</v>
      </c>
      <c r="BK40" s="109">
        <f t="shared" si="172"/>
        <v>0.10217043487371824</v>
      </c>
      <c r="BL40" s="109">
        <f t="shared" si="172"/>
        <v>-5.1278267428792046E-2</v>
      </c>
      <c r="BM40" s="109">
        <f t="shared" si="172"/>
        <v>-9.9968952676177336E-2</v>
      </c>
      <c r="BN40" s="109">
        <f t="shared" si="172"/>
        <v>9.42197591315308E-2</v>
      </c>
      <c r="BO40" s="109">
        <f t="shared" si="172"/>
        <v>-3.3756429052625103E-2</v>
      </c>
      <c r="BP40" s="109">
        <f t="shared" si="172"/>
        <v>-9.4135773436173076E-2</v>
      </c>
      <c r="BQ40" s="109">
        <f t="shared" si="172"/>
        <v>0.12031145119047526</v>
      </c>
      <c r="BR40" s="109">
        <f t="shared" si="159"/>
        <v>-2.1874026837348182E-2</v>
      </c>
      <c r="BS40" s="109">
        <f t="shared" si="159"/>
        <v>-6.1455418813607388E-2</v>
      </c>
      <c r="BT40" s="109">
        <f t="shared" si="159"/>
        <v>-3.8992461279429014E-2</v>
      </c>
      <c r="BU40" s="109">
        <f t="shared" si="159"/>
        <v>-1</v>
      </c>
      <c r="BV40" s="109" t="e">
        <f t="shared" si="159"/>
        <v>#DIV/0!</v>
      </c>
      <c r="BW40" s="109" t="e">
        <f t="shared" si="159"/>
        <v>#DIV/0!</v>
      </c>
      <c r="BX40" s="109" t="e">
        <f t="shared" si="159"/>
        <v>#DIV/0!</v>
      </c>
      <c r="BY40" s="109" t="e">
        <f t="shared" si="159"/>
        <v>#DIV/0!</v>
      </c>
      <c r="BZ40" s="109" t="e">
        <f t="shared" si="159"/>
        <v>#DIV/0!</v>
      </c>
      <c r="CA40" s="109" t="e">
        <f t="shared" si="159"/>
        <v>#DIV/0!</v>
      </c>
      <c r="CB40" s="109" t="e">
        <f t="shared" si="159"/>
        <v>#DIV/0!</v>
      </c>
      <c r="CC40" s="109" t="e">
        <f t="shared" si="159"/>
        <v>#DIV/0!</v>
      </c>
      <c r="CD40" s="109" t="e">
        <f t="shared" si="159"/>
        <v>#DIV/0!</v>
      </c>
      <c r="CE40" s="109" t="e">
        <f t="shared" si="159"/>
        <v>#DIV/0!</v>
      </c>
      <c r="CF40" s="109" t="e">
        <f t="shared" si="159"/>
        <v>#DIV/0!</v>
      </c>
      <c r="CG40" s="109" t="e">
        <f t="shared" si="159"/>
        <v>#DIV/0!</v>
      </c>
      <c r="CH40" s="109" t="e">
        <f t="shared" si="159"/>
        <v>#DIV/0!</v>
      </c>
      <c r="CI40" s="109" t="e">
        <f t="shared" si="159"/>
        <v>#DIV/0!</v>
      </c>
      <c r="CJ40" s="109" t="e">
        <f t="shared" si="159"/>
        <v>#DIV/0!</v>
      </c>
      <c r="CK40" s="109" t="e">
        <f t="shared" si="159"/>
        <v>#DIV/0!</v>
      </c>
      <c r="CL40" s="109" t="e">
        <f t="shared" si="159"/>
        <v>#DIV/0!</v>
      </c>
      <c r="CM40" s="109" t="e">
        <f t="shared" si="159"/>
        <v>#DIV/0!</v>
      </c>
      <c r="CN40" s="109" t="e">
        <f t="shared" si="159"/>
        <v>#DIV/0!</v>
      </c>
      <c r="CO40" s="109" t="e">
        <f t="shared" si="159"/>
        <v>#DIV/0!</v>
      </c>
      <c r="CP40" s="109" t="e">
        <f t="shared" si="159"/>
        <v>#DIV/0!</v>
      </c>
      <c r="CQ40" s="109" t="e">
        <f t="shared" si="159"/>
        <v>#DIV/0!</v>
      </c>
      <c r="CR40" s="109" t="e">
        <f t="shared" si="159"/>
        <v>#DIV/0!</v>
      </c>
      <c r="CS40" s="109" t="e">
        <f t="shared" si="159"/>
        <v>#DIV/0!</v>
      </c>
      <c r="CT40" s="109" t="e">
        <f t="shared" si="159"/>
        <v>#DIV/0!</v>
      </c>
      <c r="CU40" s="109" t="e">
        <f t="shared" si="159"/>
        <v>#DIV/0!</v>
      </c>
      <c r="CV40" s="109" t="e">
        <f t="shared" si="159"/>
        <v>#DIV/0!</v>
      </c>
      <c r="CW40" s="109" t="e">
        <f t="shared" si="159"/>
        <v>#DIV/0!</v>
      </c>
      <c r="CX40" s="109" t="e">
        <f t="shared" si="159"/>
        <v>#DIV/0!</v>
      </c>
      <c r="CY40" s="109" t="e">
        <f t="shared" si="159"/>
        <v>#DIV/0!</v>
      </c>
      <c r="CZ40" s="109" t="e">
        <f t="shared" si="159"/>
        <v>#DIV/0!</v>
      </c>
      <c r="DA40" s="109" t="e">
        <f t="shared" si="159"/>
        <v>#DIV/0!</v>
      </c>
      <c r="DB40" s="109" t="e">
        <f t="shared" si="159"/>
        <v>#DIV/0!</v>
      </c>
      <c r="DC40" s="109" t="e">
        <f t="shared" si="159"/>
        <v>#DIV/0!</v>
      </c>
      <c r="DD40" s="109" t="e">
        <f t="shared" si="159"/>
        <v>#DIV/0!</v>
      </c>
      <c r="DE40" s="109" t="e">
        <f t="shared" si="159"/>
        <v>#DIV/0!</v>
      </c>
      <c r="DF40" s="109" t="e">
        <f t="shared" si="159"/>
        <v>#DIV/0!</v>
      </c>
      <c r="DG40" s="109" t="e">
        <f t="shared" si="159"/>
        <v>#DIV/0!</v>
      </c>
      <c r="DH40" s="109" t="e">
        <f t="shared" si="159"/>
        <v>#DIV/0!</v>
      </c>
      <c r="DI40" s="109" t="e">
        <f t="shared" si="159"/>
        <v>#DIV/0!</v>
      </c>
      <c r="DJ40" s="109" t="e">
        <f t="shared" si="159"/>
        <v>#DIV/0!</v>
      </c>
      <c r="DK40" s="109" t="e">
        <f t="shared" si="159"/>
        <v>#DIV/0!</v>
      </c>
      <c r="DL40" s="109" t="e">
        <f t="shared" si="159"/>
        <v>#DIV/0!</v>
      </c>
      <c r="DM40" s="109" t="e">
        <f t="shared" si="159"/>
        <v>#DIV/0!</v>
      </c>
      <c r="DN40" s="109" t="e">
        <f t="shared" si="159"/>
        <v>#DIV/0!</v>
      </c>
      <c r="DO40" s="109" t="e">
        <f t="shared" si="159"/>
        <v>#DIV/0!</v>
      </c>
      <c r="DP40" s="109" t="e">
        <f t="shared" si="159"/>
        <v>#DIV/0!</v>
      </c>
      <c r="DQ40" s="109" t="e">
        <f t="shared" si="159"/>
        <v>#DIV/0!</v>
      </c>
      <c r="DR40" s="109" t="e">
        <f t="shared" si="159"/>
        <v>#DIV/0!</v>
      </c>
      <c r="DS40" s="109" t="e">
        <f t="shared" si="159"/>
        <v>#DIV/0!</v>
      </c>
      <c r="DT40" s="109" t="e">
        <f t="shared" si="159"/>
        <v>#DIV/0!</v>
      </c>
      <c r="DU40" s="109" t="e">
        <f t="shared" si="159"/>
        <v>#DIV/0!</v>
      </c>
      <c r="DV40" s="109" t="e">
        <f t="shared" si="159"/>
        <v>#DIV/0!</v>
      </c>
      <c r="DW40" s="109" t="e">
        <f t="shared" si="159"/>
        <v>#DIV/0!</v>
      </c>
      <c r="DX40" s="109" t="e">
        <f t="shared" si="159"/>
        <v>#DIV/0!</v>
      </c>
      <c r="DY40" s="109" t="e">
        <f t="shared" si="159"/>
        <v>#DIV/0!</v>
      </c>
      <c r="DZ40" s="109" t="e">
        <f t="shared" si="159"/>
        <v>#DIV/0!</v>
      </c>
      <c r="EA40" s="109" t="e">
        <f t="shared" si="159"/>
        <v>#DIV/0!</v>
      </c>
      <c r="EB40" s="109" t="e">
        <f t="shared" si="159"/>
        <v>#DIV/0!</v>
      </c>
      <c r="EC40" s="109" t="e">
        <f t="shared" si="159"/>
        <v>#DIV/0!</v>
      </c>
      <c r="ED40" s="109" t="e">
        <f t="shared" si="160"/>
        <v>#DIV/0!</v>
      </c>
      <c r="EE40" s="109" t="e">
        <f t="shared" si="160"/>
        <v>#DIV/0!</v>
      </c>
      <c r="EF40" s="109" t="e">
        <f t="shared" si="160"/>
        <v>#DIV/0!</v>
      </c>
      <c r="EG40" s="109" t="e">
        <f t="shared" si="160"/>
        <v>#DIV/0!</v>
      </c>
      <c r="EH40" s="109" t="e">
        <f t="shared" si="160"/>
        <v>#DIV/0!</v>
      </c>
      <c r="EI40" s="109" t="e">
        <f t="shared" si="160"/>
        <v>#DIV/0!</v>
      </c>
      <c r="EJ40" s="109" t="e">
        <f t="shared" si="160"/>
        <v>#DIV/0!</v>
      </c>
      <c r="EK40" s="109" t="e">
        <f t="shared" si="160"/>
        <v>#DIV/0!</v>
      </c>
      <c r="EL40" s="109" t="e">
        <f t="shared" si="160"/>
        <v>#DIV/0!</v>
      </c>
      <c r="EM40" s="109" t="e">
        <f t="shared" si="160"/>
        <v>#DIV/0!</v>
      </c>
      <c r="EN40" s="109" t="e">
        <f t="shared" si="160"/>
        <v>#DIV/0!</v>
      </c>
      <c r="EO40" s="109" t="e">
        <f t="shared" si="160"/>
        <v>#DIV/0!</v>
      </c>
      <c r="EP40" s="109" t="e">
        <f t="shared" si="160"/>
        <v>#DIV/0!</v>
      </c>
      <c r="EQ40" s="109" t="e">
        <f t="shared" si="160"/>
        <v>#DIV/0!</v>
      </c>
      <c r="ER40" s="109" t="e">
        <f t="shared" si="160"/>
        <v>#DIV/0!</v>
      </c>
      <c r="ES40" s="109" t="e">
        <f t="shared" si="160"/>
        <v>#DIV/0!</v>
      </c>
      <c r="ET40" s="109" t="e">
        <f t="shared" si="160"/>
        <v>#DIV/0!</v>
      </c>
      <c r="EU40" s="109" t="e">
        <f t="shared" si="160"/>
        <v>#DIV/0!</v>
      </c>
      <c r="EV40" s="109" t="e">
        <f t="shared" si="160"/>
        <v>#DIV/0!</v>
      </c>
      <c r="EW40" s="109" t="e">
        <f t="shared" si="160"/>
        <v>#DIV/0!</v>
      </c>
      <c r="EX40" s="109" t="e">
        <f t="shared" si="160"/>
        <v>#DIV/0!</v>
      </c>
      <c r="EY40" s="109" t="e">
        <f t="shared" si="160"/>
        <v>#DIV/0!</v>
      </c>
      <c r="EZ40" s="109" t="e">
        <f t="shared" si="160"/>
        <v>#DIV/0!</v>
      </c>
      <c r="FA40" s="109" t="e">
        <f t="shared" si="160"/>
        <v>#DIV/0!</v>
      </c>
      <c r="FB40" s="109" t="e">
        <f t="shared" si="160"/>
        <v>#DIV/0!</v>
      </c>
      <c r="FC40" s="109" t="e">
        <f t="shared" si="160"/>
        <v>#DIV/0!</v>
      </c>
      <c r="FD40" s="109" t="e">
        <f t="shared" si="160"/>
        <v>#DIV/0!</v>
      </c>
      <c r="FE40" s="109" t="e">
        <f t="shared" si="160"/>
        <v>#DIV/0!</v>
      </c>
      <c r="FF40" s="109" t="e">
        <f t="shared" si="161"/>
        <v>#DIV/0!</v>
      </c>
      <c r="FG40" s="109" t="e">
        <f t="shared" si="162"/>
        <v>#DIV/0!</v>
      </c>
      <c r="FH40" s="109" t="e">
        <f t="shared" si="163"/>
        <v>#DIV/0!</v>
      </c>
      <c r="FI40" s="109" t="e">
        <f t="shared" si="164"/>
        <v>#DIV/0!</v>
      </c>
      <c r="FJ40" s="109" t="e">
        <f t="shared" si="165"/>
        <v>#DIV/0!</v>
      </c>
      <c r="FK40" s="109" t="e">
        <f t="shared" si="166"/>
        <v>#DIV/0!</v>
      </c>
      <c r="FL40" s="109" t="e">
        <f t="shared" si="167"/>
        <v>#DIV/0!</v>
      </c>
      <c r="FM40" s="109" t="e">
        <f t="shared" si="168"/>
        <v>#DIV/0!</v>
      </c>
      <c r="FN40" s="109" t="e">
        <f t="shared" si="169"/>
        <v>#DIV/0!</v>
      </c>
      <c r="FO40" s="109" t="e">
        <f t="shared" si="170"/>
        <v>#DIV/0!</v>
      </c>
    </row>
    <row r="41" spans="3:171" x14ac:dyDescent="0.25">
      <c r="C41" s="5" t="s">
        <v>96</v>
      </c>
      <c r="D41" s="106"/>
      <c r="E41" s="110">
        <f>E26/D26-1</f>
        <v>-0.55035616133392951</v>
      </c>
      <c r="F41" s="110">
        <f t="shared" ref="F41:BQ41" si="173">F26/E26-1</f>
        <v>-0.20194261354979215</v>
      </c>
      <c r="G41" s="110">
        <f t="shared" si="173"/>
        <v>-0.15145556325323317</v>
      </c>
      <c r="H41" s="110">
        <f t="shared" si="173"/>
        <v>-9.09628832931485E-2</v>
      </c>
      <c r="I41" s="110">
        <f t="shared" si="173"/>
        <v>-6.4582602291547997E-2</v>
      </c>
      <c r="J41" s="110">
        <f t="shared" si="173"/>
        <v>1.0554734503705143E-2</v>
      </c>
      <c r="K41" s="110">
        <f t="shared" si="173"/>
        <v>-2.8709381798113554E-2</v>
      </c>
      <c r="L41" s="110">
        <f t="shared" si="173"/>
        <v>-3.5877943594980977E-2</v>
      </c>
      <c r="M41" s="110">
        <f t="shared" si="173"/>
        <v>1.366637303348317E-2</v>
      </c>
      <c r="N41" s="110" t="e">
        <f t="shared" si="173"/>
        <v>#REF!</v>
      </c>
      <c r="O41" s="110" t="e">
        <f t="shared" si="173"/>
        <v>#REF!</v>
      </c>
      <c r="P41" s="110">
        <f t="shared" si="173"/>
        <v>6.1274381228687496</v>
      </c>
      <c r="Q41" s="110">
        <f t="shared" si="173"/>
        <v>-0.19838731663829845</v>
      </c>
      <c r="R41" s="110">
        <f t="shared" si="173"/>
        <v>9.0127117895745013E-2</v>
      </c>
      <c r="S41" s="110">
        <f t="shared" si="173"/>
        <v>8.2607022417948262E-2</v>
      </c>
      <c r="T41" s="110">
        <f t="shared" si="173"/>
        <v>1.5460336272515089</v>
      </c>
      <c r="U41" s="110">
        <f t="shared" si="173"/>
        <v>0.45145674345133235</v>
      </c>
      <c r="V41" s="110">
        <f t="shared" si="173"/>
        <v>0.12530632073422399</v>
      </c>
      <c r="W41" s="110">
        <f t="shared" si="173"/>
        <v>-4.0176000101900589E-2</v>
      </c>
      <c r="X41" s="110">
        <f t="shared" si="173"/>
        <v>7.9637483377724916E-2</v>
      </c>
      <c r="Y41" s="110">
        <f t="shared" si="173"/>
        <v>4.2121978073442534E-2</v>
      </c>
      <c r="Z41" s="110">
        <f t="shared" si="173"/>
        <v>-5.0934764009774147E-2</v>
      </c>
      <c r="AA41" s="110">
        <f t="shared" si="173"/>
        <v>0.14175277460507707</v>
      </c>
      <c r="AB41" s="110">
        <f t="shared" si="173"/>
        <v>-1.9462057138647126E-2</v>
      </c>
      <c r="AC41" s="110">
        <f t="shared" si="173"/>
        <v>-0.15215951036338182</v>
      </c>
      <c r="AD41" s="110">
        <f t="shared" si="173"/>
        <v>-6.2854092794399574E-2</v>
      </c>
      <c r="AE41" s="110">
        <f t="shared" si="173"/>
        <v>1.8113337964626552E-2</v>
      </c>
      <c r="AF41" s="110">
        <f t="shared" si="173"/>
        <v>1.7030352776882696E-2</v>
      </c>
      <c r="AG41" s="110">
        <f t="shared" si="173"/>
        <v>-1.9638164473713138E-3</v>
      </c>
      <c r="AH41" s="110">
        <f t="shared" si="173"/>
        <v>-4.5499971438572873E-3</v>
      </c>
      <c r="AI41" s="110">
        <f t="shared" si="173"/>
        <v>5.0042409746895444E-2</v>
      </c>
      <c r="AJ41" s="110">
        <f t="shared" si="173"/>
        <v>1.5455494054414265E-2</v>
      </c>
      <c r="AK41" s="110">
        <f t="shared" si="173"/>
        <v>-2.0418026700430691E-2</v>
      </c>
      <c r="AL41" s="110">
        <f t="shared" si="173"/>
        <v>6.8746889684686785E-2</v>
      </c>
      <c r="AM41" s="110">
        <f t="shared" si="173"/>
        <v>0.20408839542259738</v>
      </c>
      <c r="AN41" s="110">
        <f t="shared" si="173"/>
        <v>2.5448499525895896E-2</v>
      </c>
      <c r="AO41" s="110">
        <f t="shared" si="173"/>
        <v>6.7729439371715383E-3</v>
      </c>
      <c r="AP41" s="110">
        <f t="shared" si="173"/>
        <v>-1.9948470694677756E-2</v>
      </c>
      <c r="AQ41" s="110">
        <f t="shared" si="173"/>
        <v>-3.3563535108953935E-2</v>
      </c>
      <c r="AR41" s="110">
        <f t="shared" si="173"/>
        <v>5.9251402329659308E-2</v>
      </c>
      <c r="AS41" s="110">
        <f t="shared" si="173"/>
        <v>-1.8126352143995161E-2</v>
      </c>
      <c r="AT41" s="110">
        <f t="shared" si="173"/>
        <v>1.3185524884830269E-2</v>
      </c>
      <c r="AU41" s="110">
        <f t="shared" si="173"/>
        <v>2.3233225339764463E-2</v>
      </c>
      <c r="AV41" s="110">
        <f t="shared" si="173"/>
        <v>-7.0404583384672481E-2</v>
      </c>
      <c r="AW41" s="110">
        <f t="shared" si="173"/>
        <v>1.5446811616219192E-2</v>
      </c>
      <c r="AX41" s="110">
        <f t="shared" si="173"/>
        <v>5.5491983034266834E-2</v>
      </c>
      <c r="AY41" s="110">
        <f t="shared" si="173"/>
        <v>0.12122342449073686</v>
      </c>
      <c r="AZ41" s="110">
        <f t="shared" si="173"/>
        <v>-4.10018372357146E-2</v>
      </c>
      <c r="BA41" s="110">
        <f t="shared" si="173"/>
        <v>-1.6963397204346142E-2</v>
      </c>
      <c r="BB41" s="110">
        <f t="shared" si="173"/>
        <v>4.9717106708194958E-2</v>
      </c>
      <c r="BC41" s="110">
        <f t="shared" si="173"/>
        <v>3.7547076223649167E-2</v>
      </c>
      <c r="BD41" s="110">
        <f t="shared" si="173"/>
        <v>0.10646474907681291</v>
      </c>
      <c r="BE41" s="110">
        <f t="shared" si="173"/>
        <v>-5.2734310368575565E-2</v>
      </c>
      <c r="BF41" s="110">
        <f t="shared" si="173"/>
        <v>-5.8447178761615093E-2</v>
      </c>
      <c r="BG41" s="110">
        <f t="shared" si="173"/>
        <v>6.0529337837720298E-2</v>
      </c>
      <c r="BH41" s="110">
        <f t="shared" si="173"/>
        <v>-4.2647345648190171E-3</v>
      </c>
      <c r="BI41" s="110">
        <f t="shared" si="173"/>
        <v>3.0034821629589814E-3</v>
      </c>
      <c r="BJ41" s="110">
        <f t="shared" si="173"/>
        <v>5.4106835677802945E-3</v>
      </c>
      <c r="BK41" s="110">
        <f t="shared" si="173"/>
        <v>0.12883401550396267</v>
      </c>
      <c r="BL41" s="110">
        <f t="shared" si="173"/>
        <v>-5.4911270921138122E-2</v>
      </c>
      <c r="BM41" s="110">
        <f t="shared" si="173"/>
        <v>-4.7056858267288892E-2</v>
      </c>
      <c r="BN41" s="110">
        <f t="shared" si="173"/>
        <v>1.7340644603254241E-2</v>
      </c>
      <c r="BO41" s="110">
        <f t="shared" si="173"/>
        <v>-7.0504664787360838E-3</v>
      </c>
      <c r="BP41" s="110">
        <f t="shared" si="173"/>
        <v>-3.2397479912327554E-2</v>
      </c>
      <c r="BQ41" s="110">
        <f t="shared" si="173"/>
        <v>-2.8369126751278673E-2</v>
      </c>
      <c r="BR41" s="110">
        <f t="shared" ref="BR41:EC41" si="174">BR26/BQ26-1</f>
        <v>-3.1053079132162376E-2</v>
      </c>
      <c r="BS41" s="110">
        <f t="shared" si="174"/>
        <v>9.88276585980985E-2</v>
      </c>
      <c r="BT41" s="110">
        <f t="shared" si="174"/>
        <v>-5.9309173371838608E-2</v>
      </c>
      <c r="BU41" s="110">
        <f t="shared" si="174"/>
        <v>-0.14479407584989301</v>
      </c>
      <c r="BV41" s="110">
        <f t="shared" si="174"/>
        <v>9.5812562108827937E-3</v>
      </c>
      <c r="BW41" s="110">
        <f t="shared" si="174"/>
        <v>8.1491762233980358E-2</v>
      </c>
      <c r="BX41" s="110">
        <f t="shared" si="174"/>
        <v>-1.6458217105653983E-2</v>
      </c>
      <c r="BY41" s="110">
        <f t="shared" si="174"/>
        <v>-4.1267433509332041E-2</v>
      </c>
      <c r="BZ41" s="110">
        <f t="shared" si="174"/>
        <v>-2.2225993312418257E-2</v>
      </c>
      <c r="CA41" s="110">
        <f t="shared" si="174"/>
        <v>-1.8672882273552904E-2</v>
      </c>
      <c r="CB41" s="110">
        <f t="shared" si="174"/>
        <v>3.7739496029005615E-3</v>
      </c>
      <c r="CC41" s="110">
        <f t="shared" si="174"/>
        <v>2.4706782245332182E-2</v>
      </c>
      <c r="CD41" s="110">
        <f t="shared" si="174"/>
        <v>-1.5870005506404383E-2</v>
      </c>
      <c r="CE41" s="110">
        <f t="shared" si="174"/>
        <v>1.9674750581140099E-2</v>
      </c>
      <c r="CF41" s="110">
        <f t="shared" si="174"/>
        <v>-7.0567098424262342E-2</v>
      </c>
      <c r="CG41" s="110">
        <f t="shared" si="174"/>
        <v>-3.2002585676137341E-2</v>
      </c>
      <c r="CH41" s="110">
        <f t="shared" si="174"/>
        <v>0.1178839344701641</v>
      </c>
      <c r="CI41" s="110">
        <f t="shared" si="174"/>
        <v>0.22467017859006999</v>
      </c>
      <c r="CJ41" s="110">
        <f t="shared" si="174"/>
        <v>6.8246218028440442E-3</v>
      </c>
      <c r="CK41" s="110">
        <f t="shared" si="174"/>
        <v>0.18998870607736396</v>
      </c>
      <c r="CL41" s="110">
        <f t="shared" si="174"/>
        <v>-4.7277804125998357E-2</v>
      </c>
      <c r="CM41" s="110">
        <f t="shared" si="174"/>
        <v>0.12563063755271653</v>
      </c>
      <c r="CN41" s="110">
        <f t="shared" si="174"/>
        <v>-0.17680280181457309</v>
      </c>
      <c r="CO41" s="110">
        <f t="shared" si="174"/>
        <v>-7.4754602054226904E-2</v>
      </c>
      <c r="CP41" s="110">
        <f t="shared" si="174"/>
        <v>-2.3076807407512279E-2</v>
      </c>
      <c r="CQ41" s="110">
        <f t="shared" si="174"/>
        <v>0.35523300183060091</v>
      </c>
      <c r="CR41" s="110">
        <f t="shared" si="174"/>
        <v>-0.20499507676785034</v>
      </c>
      <c r="CS41" s="110">
        <f t="shared" si="174"/>
        <v>7.238492197196944E-2</v>
      </c>
      <c r="CT41" s="110">
        <f t="shared" si="174"/>
        <v>-2.8413682455417422E-2</v>
      </c>
      <c r="CU41" s="110">
        <f t="shared" si="174"/>
        <v>0.13840712709256864</v>
      </c>
      <c r="CV41" s="110">
        <f t="shared" si="174"/>
        <v>-7.9856100415059972E-3</v>
      </c>
      <c r="CW41" s="110">
        <f t="shared" si="174"/>
        <v>9.5206720742297968E-3</v>
      </c>
      <c r="CX41" s="110">
        <f t="shared" si="174"/>
        <v>-1.9558492834378383E-2</v>
      </c>
      <c r="CY41" s="110">
        <f t="shared" si="174"/>
        <v>-7.2952692337657887E-2</v>
      </c>
      <c r="CZ41" s="110">
        <f t="shared" si="174"/>
        <v>3.7764347926874331E-2</v>
      </c>
      <c r="DA41" s="110">
        <f t="shared" si="174"/>
        <v>-6.6252460944923763E-2</v>
      </c>
      <c r="DB41" s="110">
        <f t="shared" si="174"/>
        <v>-2.7019939959272099E-2</v>
      </c>
      <c r="DC41" s="110">
        <f t="shared" si="174"/>
        <v>3.7291337007478331E-2</v>
      </c>
      <c r="DD41" s="110">
        <f t="shared" si="174"/>
        <v>9.8929476405699379E-2</v>
      </c>
      <c r="DE41" s="110">
        <f t="shared" si="174"/>
        <v>4.2510162373690541E-2</v>
      </c>
      <c r="DF41" s="110">
        <f t="shared" si="174"/>
        <v>-3.3385582572186823E-2</v>
      </c>
      <c r="DG41" s="110">
        <f t="shared" si="174"/>
        <v>0.13970081138488588</v>
      </c>
      <c r="DH41" s="110">
        <f t="shared" si="174"/>
        <v>-2.0704372493199896E-3</v>
      </c>
      <c r="DI41" s="110">
        <f t="shared" si="174"/>
        <v>-5.8469027674005636E-2</v>
      </c>
      <c r="DJ41" s="110">
        <f t="shared" si="174"/>
        <v>2.1734905867372145E-2</v>
      </c>
      <c r="DK41" s="110">
        <f t="shared" si="174"/>
        <v>-2.545278060207834E-2</v>
      </c>
      <c r="DL41" s="110">
        <f t="shared" si="174"/>
        <v>-1.8516312179212679E-2</v>
      </c>
      <c r="DM41" s="110">
        <f t="shared" si="174"/>
        <v>-0.12111571462091242</v>
      </c>
      <c r="DN41" s="110">
        <f t="shared" si="174"/>
        <v>2.1433213678099916E-2</v>
      </c>
      <c r="DO41" s="110">
        <f t="shared" si="174"/>
        <v>5.5438651649706738E-2</v>
      </c>
      <c r="DP41" s="110">
        <f t="shared" si="174"/>
        <v>2.2683911326732753E-2</v>
      </c>
      <c r="DQ41" s="110">
        <f t="shared" si="174"/>
        <v>8.6102343604825826E-3</v>
      </c>
      <c r="DR41" s="110">
        <f t="shared" si="174"/>
        <v>-2.4727390012588724E-2</v>
      </c>
      <c r="DS41" s="110">
        <f t="shared" si="174"/>
        <v>0.10491385560083444</v>
      </c>
      <c r="DT41" s="110">
        <f t="shared" si="174"/>
        <v>-1.6081732531989301E-2</v>
      </c>
      <c r="DU41" s="110">
        <f t="shared" si="174"/>
        <v>-4.1742198997739122E-2</v>
      </c>
      <c r="DV41" s="110">
        <f t="shared" si="174"/>
        <v>4.1256075332517739E-2</v>
      </c>
      <c r="DW41" s="110">
        <f t="shared" si="174"/>
        <v>-1.7836450135568782E-2</v>
      </c>
      <c r="DX41" s="110">
        <f t="shared" si="174"/>
        <v>1.1147504303057554E-2</v>
      </c>
      <c r="DY41" s="110">
        <f t="shared" si="174"/>
        <v>-1.5135044258959063E-2</v>
      </c>
      <c r="DZ41" s="110">
        <f t="shared" si="174"/>
        <v>0.10058541336872828</v>
      </c>
      <c r="EA41" s="110">
        <f t="shared" si="174"/>
        <v>-1.5879966921717226E-2</v>
      </c>
      <c r="EB41" s="110">
        <f t="shared" si="174"/>
        <v>3.1905300993075869E-3</v>
      </c>
      <c r="EC41" s="110">
        <f t="shared" si="174"/>
        <v>-8.2656555731390746E-2</v>
      </c>
      <c r="ED41" s="110">
        <f t="shared" ref="ED41:FE41" si="175">ED26/EC26-1</f>
        <v>-7.9460736376280705E-2</v>
      </c>
      <c r="EE41" s="110">
        <f t="shared" si="175"/>
        <v>0.12687207616510676</v>
      </c>
      <c r="EF41" s="110">
        <f t="shared" si="175"/>
        <v>-4.0258447342844672E-4</v>
      </c>
      <c r="EG41" s="110">
        <f t="shared" si="175"/>
        <v>-3.6440648479754256E-2</v>
      </c>
      <c r="EH41" s="110">
        <f t="shared" si="175"/>
        <v>8.0719375208181399E-2</v>
      </c>
      <c r="EI41" s="110">
        <f t="shared" si="175"/>
        <v>-7.9433667522179285E-2</v>
      </c>
      <c r="EJ41" s="110">
        <f t="shared" si="175"/>
        <v>4.6901122512014393E-2</v>
      </c>
      <c r="EK41" s="110">
        <f t="shared" si="175"/>
        <v>2.192208514988625E-2</v>
      </c>
      <c r="EL41" s="110">
        <f t="shared" si="175"/>
        <v>0.11370070301766888</v>
      </c>
      <c r="EM41" s="110">
        <f t="shared" si="175"/>
        <v>2.0132303269368768E-2</v>
      </c>
      <c r="EN41" s="110">
        <f t="shared" si="175"/>
        <v>-4.8793410545725946E-2</v>
      </c>
      <c r="EO41" s="110">
        <f t="shared" si="175"/>
        <v>6.7921499160106258E-4</v>
      </c>
      <c r="EP41" s="110">
        <f t="shared" si="175"/>
        <v>-4.1091696121449584E-2</v>
      </c>
      <c r="EQ41" s="110">
        <f t="shared" si="175"/>
        <v>3.0895355826779047E-2</v>
      </c>
      <c r="ER41" s="110">
        <f t="shared" si="175"/>
        <v>6.067284169785192E-2</v>
      </c>
      <c r="ES41" s="110">
        <f t="shared" si="175"/>
        <v>-4.3969769454655694E-2</v>
      </c>
      <c r="ET41" s="110">
        <f t="shared" si="175"/>
        <v>0.12755737197344263</v>
      </c>
      <c r="EU41" s="110">
        <f t="shared" si="175"/>
        <v>-6.0138784131151479E-2</v>
      </c>
      <c r="EV41" s="110">
        <f t="shared" si="175"/>
        <v>3.1643943491687754E-2</v>
      </c>
      <c r="EW41" s="110">
        <f t="shared" si="175"/>
        <v>-1.0491013565922191E-2</v>
      </c>
      <c r="EX41" s="110">
        <f t="shared" si="175"/>
        <v>6.5868957800263583E-2</v>
      </c>
      <c r="EY41" s="110">
        <f t="shared" si="175"/>
        <v>3.1434148905719272E-2</v>
      </c>
      <c r="EZ41" s="110">
        <f t="shared" si="175"/>
        <v>-3.2045048695012457E-2</v>
      </c>
      <c r="FA41" s="110">
        <f t="shared" si="175"/>
        <v>2.397098537604303E-2</v>
      </c>
      <c r="FB41" s="110">
        <f t="shared" si="175"/>
        <v>-6.4638885551790648E-2</v>
      </c>
      <c r="FC41" s="110">
        <f t="shared" si="175"/>
        <v>5.5956588408852426E-2</v>
      </c>
      <c r="FD41" s="110">
        <f t="shared" si="175"/>
        <v>-4.414509583408277E-2</v>
      </c>
      <c r="FE41" s="110">
        <f t="shared" si="175"/>
        <v>-8.4693754134657184E-2</v>
      </c>
      <c r="FF41" s="110">
        <f t="shared" ref="FF41" si="176">FF26/FE26-1</f>
        <v>0.11995726740001822</v>
      </c>
      <c r="FG41" s="110">
        <f t="shared" ref="FG41" si="177">FG26/FF26-1</f>
        <v>1.5895013266459035E-2</v>
      </c>
      <c r="FH41" s="110">
        <f t="shared" ref="FH41" si="178">FH26/FG26-1</f>
        <v>7.1102351395706309E-2</v>
      </c>
      <c r="FI41" s="110">
        <f t="shared" ref="FI41" si="179">FI26/FH26-1</f>
        <v>-2.0537412002289535E-2</v>
      </c>
      <c r="FJ41" s="110">
        <f t="shared" ref="FJ41" si="180">FJ26/FI26-1</f>
        <v>4.9532541519434092E-2</v>
      </c>
      <c r="FK41" s="110">
        <f t="shared" ref="FK41" si="181">FK26/FJ26-1</f>
        <v>5.866872005756818E-2</v>
      </c>
      <c r="FL41" s="110">
        <f t="shared" ref="FL41" si="182">FL26/FK26-1</f>
        <v>-3.2646641108945884E-2</v>
      </c>
      <c r="FM41" s="110">
        <f t="shared" ref="FM41" si="183">FM26/FL26-1</f>
        <v>2.1789735651073006E-2</v>
      </c>
      <c r="FN41" s="110">
        <f t="shared" ref="FN41" si="184">FN26/FM26-1</f>
        <v>-6.6002952668342108E-2</v>
      </c>
      <c r="FO41" s="110">
        <f t="shared" ref="FO41" si="185">FO26/FN26-1</f>
        <v>9.5270567346100732E-2</v>
      </c>
    </row>
    <row r="43" spans="3:171" x14ac:dyDescent="0.25">
      <c r="C43" s="58" t="s">
        <v>95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</row>
    <row r="44" spans="3:171" x14ac:dyDescent="0.25">
      <c r="D44" s="108">
        <f>D37</f>
        <v>39814</v>
      </c>
      <c r="E44" s="108">
        <f>E37</f>
        <v>39845</v>
      </c>
      <c r="F44" s="108">
        <f t="shared" ref="F44:BQ44" si="186">F37</f>
        <v>39873</v>
      </c>
      <c r="G44" s="108">
        <f t="shared" si="186"/>
        <v>39904</v>
      </c>
      <c r="H44" s="108">
        <f t="shared" si="186"/>
        <v>39934</v>
      </c>
      <c r="I44" s="108">
        <f t="shared" si="186"/>
        <v>39965</v>
      </c>
      <c r="J44" s="108">
        <f t="shared" si="186"/>
        <v>39995</v>
      </c>
      <c r="K44" s="108">
        <f t="shared" si="186"/>
        <v>40026</v>
      </c>
      <c r="L44" s="108">
        <f t="shared" si="186"/>
        <v>40057</v>
      </c>
      <c r="M44" s="108">
        <f t="shared" si="186"/>
        <v>40087</v>
      </c>
      <c r="N44" s="108">
        <f t="shared" si="186"/>
        <v>40118</v>
      </c>
      <c r="O44" s="108">
        <f t="shared" si="186"/>
        <v>40148</v>
      </c>
      <c r="P44" s="108">
        <f t="shared" si="186"/>
        <v>40179</v>
      </c>
      <c r="Q44" s="108">
        <f t="shared" si="186"/>
        <v>40210</v>
      </c>
      <c r="R44" s="108">
        <f t="shared" si="186"/>
        <v>40238</v>
      </c>
      <c r="S44" s="108">
        <f t="shared" si="186"/>
        <v>40269</v>
      </c>
      <c r="T44" s="108">
        <f t="shared" si="186"/>
        <v>40299</v>
      </c>
      <c r="U44" s="108">
        <f t="shared" si="186"/>
        <v>40330</v>
      </c>
      <c r="V44" s="108">
        <f t="shared" si="186"/>
        <v>40360</v>
      </c>
      <c r="W44" s="108">
        <f t="shared" si="186"/>
        <v>40391</v>
      </c>
      <c r="X44" s="108">
        <f t="shared" si="186"/>
        <v>40422</v>
      </c>
      <c r="Y44" s="108">
        <f t="shared" si="186"/>
        <v>40452</v>
      </c>
      <c r="Z44" s="108">
        <f t="shared" si="186"/>
        <v>40483</v>
      </c>
      <c r="AA44" s="108">
        <f t="shared" si="186"/>
        <v>40513</v>
      </c>
      <c r="AB44" s="108">
        <f t="shared" si="186"/>
        <v>40544</v>
      </c>
      <c r="AC44" s="108">
        <f t="shared" si="186"/>
        <v>40575</v>
      </c>
      <c r="AD44" s="108">
        <f t="shared" si="186"/>
        <v>40603</v>
      </c>
      <c r="AE44" s="108">
        <f t="shared" si="186"/>
        <v>40634</v>
      </c>
      <c r="AF44" s="108">
        <f t="shared" si="186"/>
        <v>40664</v>
      </c>
      <c r="AG44" s="108">
        <f t="shared" si="186"/>
        <v>40695</v>
      </c>
      <c r="AH44" s="108">
        <f t="shared" si="186"/>
        <v>40725</v>
      </c>
      <c r="AI44" s="108">
        <f t="shared" si="186"/>
        <v>40756</v>
      </c>
      <c r="AJ44" s="108">
        <f t="shared" si="186"/>
        <v>40787</v>
      </c>
      <c r="AK44" s="108">
        <f t="shared" si="186"/>
        <v>40817</v>
      </c>
      <c r="AL44" s="108">
        <f t="shared" si="186"/>
        <v>40848</v>
      </c>
      <c r="AM44" s="108">
        <f t="shared" si="186"/>
        <v>40878</v>
      </c>
      <c r="AN44" s="108">
        <f t="shared" si="186"/>
        <v>40909</v>
      </c>
      <c r="AO44" s="108">
        <f t="shared" si="186"/>
        <v>40940</v>
      </c>
      <c r="AP44" s="108">
        <f t="shared" si="186"/>
        <v>40969</v>
      </c>
      <c r="AQ44" s="108">
        <f t="shared" si="186"/>
        <v>41000</v>
      </c>
      <c r="AR44" s="108">
        <f t="shared" si="186"/>
        <v>41030</v>
      </c>
      <c r="AS44" s="108">
        <f t="shared" si="186"/>
        <v>41061</v>
      </c>
      <c r="AT44" s="108">
        <f t="shared" si="186"/>
        <v>41091</v>
      </c>
      <c r="AU44" s="108">
        <f t="shared" si="186"/>
        <v>41122</v>
      </c>
      <c r="AV44" s="108">
        <f t="shared" si="186"/>
        <v>41153</v>
      </c>
      <c r="AW44" s="108">
        <f t="shared" si="186"/>
        <v>41183</v>
      </c>
      <c r="AX44" s="108">
        <f t="shared" si="186"/>
        <v>41214</v>
      </c>
      <c r="AY44" s="108">
        <f t="shared" si="186"/>
        <v>41244</v>
      </c>
      <c r="AZ44" s="108">
        <f t="shared" si="186"/>
        <v>41275</v>
      </c>
      <c r="BA44" s="108">
        <f t="shared" si="186"/>
        <v>41306</v>
      </c>
      <c r="BB44" s="108">
        <f t="shared" si="186"/>
        <v>41334</v>
      </c>
      <c r="BC44" s="108">
        <f t="shared" si="186"/>
        <v>41365</v>
      </c>
      <c r="BD44" s="108">
        <f t="shared" si="186"/>
        <v>41395</v>
      </c>
      <c r="BE44" s="108">
        <f t="shared" si="186"/>
        <v>41426</v>
      </c>
      <c r="BF44" s="108">
        <f t="shared" si="186"/>
        <v>41456</v>
      </c>
      <c r="BG44" s="108">
        <f t="shared" si="186"/>
        <v>41487</v>
      </c>
      <c r="BH44" s="108">
        <f t="shared" si="186"/>
        <v>41518</v>
      </c>
      <c r="BI44" s="108">
        <f t="shared" si="186"/>
        <v>41548</v>
      </c>
      <c r="BJ44" s="108">
        <f t="shared" si="186"/>
        <v>41579</v>
      </c>
      <c r="BK44" s="108">
        <f t="shared" si="186"/>
        <v>41609</v>
      </c>
      <c r="BL44" s="108">
        <f t="shared" si="186"/>
        <v>41640</v>
      </c>
      <c r="BM44" s="108">
        <f t="shared" si="186"/>
        <v>41671</v>
      </c>
      <c r="BN44" s="108">
        <f t="shared" si="186"/>
        <v>41699</v>
      </c>
      <c r="BO44" s="108">
        <f t="shared" si="186"/>
        <v>41730</v>
      </c>
      <c r="BP44" s="108">
        <f t="shared" si="186"/>
        <v>41760</v>
      </c>
      <c r="BQ44" s="108">
        <f t="shared" si="186"/>
        <v>41791</v>
      </c>
      <c r="BR44" s="108">
        <f t="shared" ref="BR44:EC44" si="187">BR37</f>
        <v>41821</v>
      </c>
      <c r="BS44" s="108">
        <f t="shared" si="187"/>
        <v>41852</v>
      </c>
      <c r="BT44" s="108">
        <f t="shared" si="187"/>
        <v>41883</v>
      </c>
      <c r="BU44" s="108">
        <f t="shared" si="187"/>
        <v>41913</v>
      </c>
      <c r="BV44" s="108">
        <f t="shared" si="187"/>
        <v>41944</v>
      </c>
      <c r="BW44" s="108">
        <f t="shared" si="187"/>
        <v>41974</v>
      </c>
      <c r="BX44" s="108">
        <f t="shared" si="187"/>
        <v>42005</v>
      </c>
      <c r="BY44" s="108">
        <f t="shared" si="187"/>
        <v>42036</v>
      </c>
      <c r="BZ44" s="108">
        <f t="shared" si="187"/>
        <v>42064</v>
      </c>
      <c r="CA44" s="108">
        <f t="shared" si="187"/>
        <v>42095</v>
      </c>
      <c r="CB44" s="108">
        <f t="shared" si="187"/>
        <v>42125</v>
      </c>
      <c r="CC44" s="108">
        <f t="shared" si="187"/>
        <v>42156</v>
      </c>
      <c r="CD44" s="108">
        <f t="shared" si="187"/>
        <v>42186</v>
      </c>
      <c r="CE44" s="108">
        <f t="shared" si="187"/>
        <v>42217</v>
      </c>
      <c r="CF44" s="108">
        <f t="shared" si="187"/>
        <v>42248</v>
      </c>
      <c r="CG44" s="108">
        <f t="shared" si="187"/>
        <v>42278</v>
      </c>
      <c r="CH44" s="108">
        <f t="shared" si="187"/>
        <v>42309</v>
      </c>
      <c r="CI44" s="108">
        <f t="shared" si="187"/>
        <v>42339</v>
      </c>
      <c r="CJ44" s="108">
        <f t="shared" si="187"/>
        <v>42370</v>
      </c>
      <c r="CK44" s="108">
        <f t="shared" si="187"/>
        <v>42401</v>
      </c>
      <c r="CL44" s="108">
        <f t="shared" si="187"/>
        <v>42430</v>
      </c>
      <c r="CM44" s="108">
        <f t="shared" si="187"/>
        <v>42461</v>
      </c>
      <c r="CN44" s="108">
        <f t="shared" si="187"/>
        <v>42491</v>
      </c>
      <c r="CO44" s="108">
        <f t="shared" si="187"/>
        <v>42522</v>
      </c>
      <c r="CP44" s="108">
        <f t="shared" si="187"/>
        <v>42552</v>
      </c>
      <c r="CQ44" s="108">
        <f t="shared" si="187"/>
        <v>42583</v>
      </c>
      <c r="CR44" s="108">
        <f t="shared" si="187"/>
        <v>42614</v>
      </c>
      <c r="CS44" s="108">
        <f t="shared" si="187"/>
        <v>42644</v>
      </c>
      <c r="CT44" s="108">
        <f t="shared" si="187"/>
        <v>42675</v>
      </c>
      <c r="CU44" s="108">
        <f t="shared" si="187"/>
        <v>42705</v>
      </c>
      <c r="CV44" s="108">
        <f t="shared" si="187"/>
        <v>42736</v>
      </c>
      <c r="CW44" s="108">
        <f t="shared" si="187"/>
        <v>42767</v>
      </c>
      <c r="CX44" s="108">
        <f t="shared" si="187"/>
        <v>42795</v>
      </c>
      <c r="CY44" s="108">
        <f t="shared" si="187"/>
        <v>42826</v>
      </c>
      <c r="CZ44" s="108">
        <f t="shared" si="187"/>
        <v>42856</v>
      </c>
      <c r="DA44" s="108">
        <f t="shared" si="187"/>
        <v>42887</v>
      </c>
      <c r="DB44" s="108">
        <f t="shared" si="187"/>
        <v>42917</v>
      </c>
      <c r="DC44" s="108">
        <f t="shared" si="187"/>
        <v>42948</v>
      </c>
      <c r="DD44" s="108">
        <f t="shared" si="187"/>
        <v>42979</v>
      </c>
      <c r="DE44" s="108">
        <f t="shared" si="187"/>
        <v>43009</v>
      </c>
      <c r="DF44" s="108">
        <f t="shared" si="187"/>
        <v>43040</v>
      </c>
      <c r="DG44" s="108">
        <f t="shared" si="187"/>
        <v>43070</v>
      </c>
      <c r="DH44" s="108">
        <f t="shared" si="187"/>
        <v>43101</v>
      </c>
      <c r="DI44" s="108">
        <f t="shared" si="187"/>
        <v>43132</v>
      </c>
      <c r="DJ44" s="108">
        <f t="shared" si="187"/>
        <v>43160</v>
      </c>
      <c r="DK44" s="108">
        <f t="shared" si="187"/>
        <v>43191</v>
      </c>
      <c r="DL44" s="108">
        <f t="shared" si="187"/>
        <v>43221</v>
      </c>
      <c r="DM44" s="108">
        <f t="shared" si="187"/>
        <v>43252</v>
      </c>
      <c r="DN44" s="108">
        <f t="shared" si="187"/>
        <v>43282</v>
      </c>
      <c r="DO44" s="108">
        <f t="shared" si="187"/>
        <v>43313</v>
      </c>
      <c r="DP44" s="108">
        <f t="shared" si="187"/>
        <v>43344</v>
      </c>
      <c r="DQ44" s="108">
        <f t="shared" si="187"/>
        <v>43374</v>
      </c>
      <c r="DR44" s="108">
        <f t="shared" si="187"/>
        <v>43405</v>
      </c>
      <c r="DS44" s="108">
        <f t="shared" si="187"/>
        <v>43435</v>
      </c>
      <c r="DT44" s="108">
        <f t="shared" si="187"/>
        <v>43466</v>
      </c>
      <c r="DU44" s="108">
        <f t="shared" si="187"/>
        <v>43497</v>
      </c>
      <c r="DV44" s="108">
        <f t="shared" si="187"/>
        <v>43525</v>
      </c>
      <c r="DW44" s="108">
        <f t="shared" si="187"/>
        <v>43556</v>
      </c>
      <c r="DX44" s="108">
        <f t="shared" si="187"/>
        <v>43586</v>
      </c>
      <c r="DY44" s="108">
        <f t="shared" si="187"/>
        <v>43617</v>
      </c>
      <c r="DZ44" s="108">
        <f t="shared" si="187"/>
        <v>43647</v>
      </c>
      <c r="EA44" s="108">
        <f t="shared" si="187"/>
        <v>43678</v>
      </c>
      <c r="EB44" s="108">
        <f t="shared" si="187"/>
        <v>43709</v>
      </c>
      <c r="EC44" s="108">
        <f t="shared" si="187"/>
        <v>43739</v>
      </c>
      <c r="ED44" s="108">
        <f t="shared" ref="ED44:FC44" si="188">ED37</f>
        <v>43770</v>
      </c>
      <c r="EE44" s="108">
        <f t="shared" si="188"/>
        <v>43800</v>
      </c>
      <c r="EF44" s="108">
        <f t="shared" si="188"/>
        <v>43831</v>
      </c>
      <c r="EG44" s="108">
        <f t="shared" si="188"/>
        <v>43862</v>
      </c>
      <c r="EH44" s="108">
        <f t="shared" si="188"/>
        <v>43891</v>
      </c>
      <c r="EI44" s="108">
        <f t="shared" si="188"/>
        <v>43922</v>
      </c>
      <c r="EJ44" s="108">
        <f t="shared" si="188"/>
        <v>43952</v>
      </c>
      <c r="EK44" s="108">
        <f t="shared" si="188"/>
        <v>43983</v>
      </c>
      <c r="EL44" s="108">
        <f t="shared" si="188"/>
        <v>44013</v>
      </c>
      <c r="EM44" s="108">
        <f t="shared" si="188"/>
        <v>44044</v>
      </c>
      <c r="EN44" s="108">
        <f t="shared" si="188"/>
        <v>44075</v>
      </c>
      <c r="EO44" s="108">
        <f t="shared" si="188"/>
        <v>44105</v>
      </c>
      <c r="EP44" s="108">
        <f t="shared" si="188"/>
        <v>44136</v>
      </c>
      <c r="EQ44" s="108">
        <f t="shared" si="188"/>
        <v>44166</v>
      </c>
      <c r="ER44" s="108">
        <f t="shared" si="188"/>
        <v>44197</v>
      </c>
      <c r="ES44" s="108">
        <f t="shared" si="188"/>
        <v>44228</v>
      </c>
      <c r="ET44" s="108">
        <f t="shared" si="188"/>
        <v>44256</v>
      </c>
      <c r="EU44" s="108">
        <f t="shared" si="188"/>
        <v>44287</v>
      </c>
      <c r="EV44" s="108">
        <f t="shared" si="188"/>
        <v>44317</v>
      </c>
      <c r="EW44" s="108">
        <f t="shared" si="188"/>
        <v>44348</v>
      </c>
      <c r="EX44" s="108">
        <f t="shared" si="188"/>
        <v>44378</v>
      </c>
      <c r="EY44" s="108">
        <f t="shared" si="188"/>
        <v>44409</v>
      </c>
      <c r="EZ44" s="108">
        <f t="shared" si="188"/>
        <v>44440</v>
      </c>
      <c r="FA44" s="108">
        <f t="shared" si="188"/>
        <v>44470</v>
      </c>
      <c r="FB44" s="108">
        <f t="shared" si="188"/>
        <v>44501</v>
      </c>
      <c r="FC44" s="108">
        <f t="shared" si="188"/>
        <v>44531</v>
      </c>
      <c r="FD44" s="108">
        <f>FD21</f>
        <v>44562</v>
      </c>
      <c r="FE44" s="108">
        <f>FE21</f>
        <v>44593</v>
      </c>
      <c r="FF44" s="108">
        <f t="shared" ref="FF44:FO44" si="189">FF21</f>
        <v>44621</v>
      </c>
      <c r="FG44" s="108">
        <f t="shared" si="189"/>
        <v>44652</v>
      </c>
      <c r="FH44" s="108">
        <f t="shared" si="189"/>
        <v>44682</v>
      </c>
      <c r="FI44" s="108">
        <f t="shared" si="189"/>
        <v>44713</v>
      </c>
      <c r="FJ44" s="108">
        <f t="shared" si="189"/>
        <v>44743</v>
      </c>
      <c r="FK44" s="108">
        <f t="shared" si="189"/>
        <v>44774</v>
      </c>
      <c r="FL44" s="108">
        <f t="shared" si="189"/>
        <v>44805</v>
      </c>
      <c r="FM44" s="108">
        <f t="shared" si="189"/>
        <v>44835</v>
      </c>
      <c r="FN44" s="108">
        <f t="shared" si="189"/>
        <v>44866</v>
      </c>
      <c r="FO44" s="108">
        <f t="shared" si="189"/>
        <v>44896</v>
      </c>
    </row>
    <row r="45" spans="3:171" x14ac:dyDescent="0.25">
      <c r="C45" s="2" t="str">
        <f>C38</f>
        <v>MTN</v>
      </c>
      <c r="D45" s="107"/>
      <c r="E45" s="109" t="e">
        <f>E30/D30-1</f>
        <v>#DIV/0!</v>
      </c>
      <c r="F45" s="109" t="e">
        <f t="shared" ref="F45:BQ46" si="190">F30/E30-1</f>
        <v>#DIV/0!</v>
      </c>
      <c r="G45" s="109" t="e">
        <f t="shared" si="190"/>
        <v>#DIV/0!</v>
      </c>
      <c r="H45" s="109" t="e">
        <f t="shared" si="190"/>
        <v>#DIV/0!</v>
      </c>
      <c r="I45" s="109" t="e">
        <f t="shared" si="190"/>
        <v>#DIV/0!</v>
      </c>
      <c r="J45" s="109" t="e">
        <f t="shared" si="190"/>
        <v>#DIV/0!</v>
      </c>
      <c r="K45" s="109" t="e">
        <f t="shared" si="190"/>
        <v>#DIV/0!</v>
      </c>
      <c r="L45" s="109" t="e">
        <f t="shared" si="190"/>
        <v>#DIV/0!</v>
      </c>
      <c r="M45" s="109" t="e">
        <f t="shared" si="190"/>
        <v>#DIV/0!</v>
      </c>
      <c r="N45" s="109" t="e">
        <f t="shared" si="190"/>
        <v>#DIV/0!</v>
      </c>
      <c r="O45" s="109" t="e">
        <f t="shared" si="190"/>
        <v>#DIV/0!</v>
      </c>
      <c r="P45" s="109" t="e">
        <f t="shared" si="190"/>
        <v>#DIV/0!</v>
      </c>
      <c r="Q45" s="109" t="e">
        <f t="shared" si="190"/>
        <v>#DIV/0!</v>
      </c>
      <c r="R45" s="109" t="e">
        <f t="shared" si="190"/>
        <v>#DIV/0!</v>
      </c>
      <c r="S45" s="109" t="e">
        <f t="shared" si="190"/>
        <v>#DIV/0!</v>
      </c>
      <c r="T45" s="109" t="e">
        <f t="shared" si="190"/>
        <v>#DIV/0!</v>
      </c>
      <c r="U45" s="109" t="e">
        <f t="shared" si="190"/>
        <v>#DIV/0!</v>
      </c>
      <c r="V45" s="109">
        <f t="shared" si="190"/>
        <v>7.1785648762679122E-2</v>
      </c>
      <c r="W45" s="109">
        <f t="shared" si="190"/>
        <v>-0.14831875111727755</v>
      </c>
      <c r="X45" s="109">
        <f t="shared" si="190"/>
        <v>-0.13199884201870704</v>
      </c>
      <c r="Y45" s="109">
        <f t="shared" si="190"/>
        <v>-0.19232382758296485</v>
      </c>
      <c r="Z45" s="109">
        <f t="shared" si="190"/>
        <v>-0.14732459908086581</v>
      </c>
      <c r="AA45" s="109">
        <f t="shared" si="190"/>
        <v>-8.1309363792923417E-2</v>
      </c>
      <c r="AB45" s="109">
        <f t="shared" si="190"/>
        <v>-5.2536283135705797E-2</v>
      </c>
      <c r="AC45" s="109">
        <f t="shared" si="190"/>
        <v>-8.2693547093011577E-2</v>
      </c>
      <c r="AD45" s="109">
        <f t="shared" si="190"/>
        <v>0.14142930505803775</v>
      </c>
      <c r="AE45" s="109">
        <f t="shared" si="190"/>
        <v>-6.881202840092937E-2</v>
      </c>
      <c r="AF45" s="109">
        <f t="shared" si="190"/>
        <v>-5.1064315963451956E-2</v>
      </c>
      <c r="AG45" s="109">
        <f t="shared" si="190"/>
        <v>1.3624118084491377E-2</v>
      </c>
      <c r="AH45" s="109">
        <f t="shared" si="190"/>
        <v>0.19307656518209382</v>
      </c>
      <c r="AI45" s="109">
        <f t="shared" si="190"/>
        <v>-4.2006142640968358E-2</v>
      </c>
      <c r="AJ45" s="109">
        <f t="shared" si="190"/>
        <v>-6.1749260378500148E-2</v>
      </c>
      <c r="AK45" s="109">
        <f t="shared" si="190"/>
        <v>6.8694153389579737E-2</v>
      </c>
      <c r="AL45" s="109">
        <f t="shared" si="190"/>
        <v>-0.16156791358769862</v>
      </c>
      <c r="AM45" s="109">
        <f t="shared" si="190"/>
        <v>2.1595362258107542E-2</v>
      </c>
      <c r="AN45" s="109">
        <f t="shared" si="190"/>
        <v>-8.338175411046933E-2</v>
      </c>
      <c r="AO45" s="109">
        <f t="shared" si="190"/>
        <v>-0.10689764818044367</v>
      </c>
      <c r="AP45" s="109">
        <f t="shared" si="190"/>
        <v>0.18718304430020116</v>
      </c>
      <c r="AQ45" s="109">
        <f t="shared" si="190"/>
        <v>5.2241125432015201E-2</v>
      </c>
      <c r="AR45" s="109">
        <f t="shared" si="190"/>
        <v>-7.0108175329494871E-2</v>
      </c>
      <c r="AS45" s="109">
        <f t="shared" si="190"/>
        <v>2.2403008025337234E-2</v>
      </c>
      <c r="AT45" s="109">
        <f t="shared" si="190"/>
        <v>0.20278140895005969</v>
      </c>
      <c r="AU45" s="109">
        <f t="shared" si="190"/>
        <v>5.6923330258470184E-2</v>
      </c>
      <c r="AV45" s="109">
        <f t="shared" si="190"/>
        <v>8.0777680251899131E-2</v>
      </c>
      <c r="AW45" s="109">
        <f t="shared" si="190"/>
        <v>-2.0233722777319718E-2</v>
      </c>
      <c r="AX45" s="109">
        <f t="shared" si="190"/>
        <v>-0.16732106707082983</v>
      </c>
      <c r="AY45" s="109">
        <f t="shared" si="190"/>
        <v>-8.7619505077824567E-2</v>
      </c>
      <c r="AZ45" s="109">
        <f t="shared" si="190"/>
        <v>-9.5028342133576471E-2</v>
      </c>
      <c r="BA45" s="109">
        <f t="shared" si="190"/>
        <v>-1.9244987640922084E-2</v>
      </c>
      <c r="BB45" s="109">
        <f t="shared" si="190"/>
        <v>0.22781486714183963</v>
      </c>
      <c r="BC45" s="109">
        <f t="shared" si="190"/>
        <v>-7.0459778627920966E-2</v>
      </c>
      <c r="BD45" s="109">
        <f t="shared" si="190"/>
        <v>-2.3638841340429595E-2</v>
      </c>
      <c r="BE45" s="109">
        <f t="shared" si="190"/>
        <v>0.10369475523444449</v>
      </c>
      <c r="BF45" s="109">
        <f t="shared" si="190"/>
        <v>0.21712919363429939</v>
      </c>
      <c r="BG45" s="109">
        <f t="shared" si="190"/>
        <v>-0.10318007636121329</v>
      </c>
      <c r="BH45" s="109">
        <f t="shared" si="190"/>
        <v>-1.8695841076452613E-3</v>
      </c>
      <c r="BI45" s="109">
        <f t="shared" si="190"/>
        <v>-4.7839482115589749E-2</v>
      </c>
      <c r="BJ45" s="109">
        <f t="shared" si="190"/>
        <v>-0.10128322831781855</v>
      </c>
      <c r="BK45" s="109">
        <f t="shared" si="190"/>
        <v>-9.1616382042101208E-2</v>
      </c>
      <c r="BL45" s="109">
        <f t="shared" si="190"/>
        <v>1.5944842090676259E-2</v>
      </c>
      <c r="BM45" s="109">
        <f t="shared" si="190"/>
        <v>-3.941518571879199E-2</v>
      </c>
      <c r="BN45" s="109">
        <f t="shared" si="190"/>
        <v>0.17846557304985788</v>
      </c>
      <c r="BO45" s="109">
        <f t="shared" si="190"/>
        <v>2.5462931311404091E-2</v>
      </c>
      <c r="BP45" s="109">
        <f t="shared" si="190"/>
        <v>-4.9351957109923017E-2</v>
      </c>
      <c r="BQ45" s="109">
        <f t="shared" si="190"/>
        <v>1.2424548863973595E-2</v>
      </c>
      <c r="BR45" s="109">
        <f t="shared" ref="BR45:EC47" si="191">BR30/BQ30-1</f>
        <v>0.19318541886244844</v>
      </c>
      <c r="BS45" s="109">
        <f t="shared" si="191"/>
        <v>-6.7117385198766866E-2</v>
      </c>
      <c r="BT45" s="109">
        <f t="shared" si="191"/>
        <v>-1.8894557776716336E-2</v>
      </c>
      <c r="BU45" s="109">
        <f t="shared" si="191"/>
        <v>-9.7112910627804583E-2</v>
      </c>
      <c r="BV45" s="109">
        <f t="shared" si="191"/>
        <v>4.8161669519474426E-2</v>
      </c>
      <c r="BW45" s="109">
        <f t="shared" si="191"/>
        <v>-1.3976310772470191E-2</v>
      </c>
      <c r="BX45" s="109">
        <f t="shared" si="191"/>
        <v>-6.8742170371252076E-2</v>
      </c>
      <c r="BY45" s="109">
        <f t="shared" si="191"/>
        <v>1.4553335139602108E-3</v>
      </c>
      <c r="BZ45" s="109">
        <f t="shared" si="191"/>
        <v>1.5634596563895986E-2</v>
      </c>
      <c r="CA45" s="109">
        <f t="shared" si="191"/>
        <v>-6.6364111379998425E-3</v>
      </c>
      <c r="CB45" s="109">
        <f t="shared" si="191"/>
        <v>1.3462847098397068E-2</v>
      </c>
      <c r="CC45" s="109">
        <f t="shared" si="191"/>
        <v>-3.9867134540996885E-2</v>
      </c>
      <c r="CD45" s="109">
        <f t="shared" si="191"/>
        <v>-1.9596160754905112E-2</v>
      </c>
      <c r="CE45" s="109">
        <f t="shared" si="191"/>
        <v>-4.6530957230105363E-3</v>
      </c>
      <c r="CF45" s="109">
        <f t="shared" si="191"/>
        <v>-5.6495135168155297E-4</v>
      </c>
      <c r="CG45" s="109">
        <f t="shared" si="191"/>
        <v>4.1628617796802159E-2</v>
      </c>
      <c r="CH45" s="109">
        <f t="shared" si="191"/>
        <v>-0.16905555316705934</v>
      </c>
      <c r="CI45" s="109">
        <f t="shared" si="191"/>
        <v>-0.15514675858961402</v>
      </c>
      <c r="CJ45" s="109">
        <f t="shared" si="191"/>
        <v>8.6711130513910772E-2</v>
      </c>
      <c r="CK45" s="109">
        <f t="shared" si="191"/>
        <v>-0.14200827360030122</v>
      </c>
      <c r="CL45" s="109">
        <f t="shared" si="191"/>
        <v>2.478770322234336E-2</v>
      </c>
      <c r="CM45" s="109">
        <f t="shared" si="191"/>
        <v>-0.16140325920930076</v>
      </c>
      <c r="CN45" s="109">
        <f t="shared" si="191"/>
        <v>0.36452473882575465</v>
      </c>
      <c r="CO45" s="109">
        <f t="shared" si="191"/>
        <v>7.9164130007081113E-3</v>
      </c>
      <c r="CP45" s="109">
        <f t="shared" si="191"/>
        <v>2.9009015399189986E-2</v>
      </c>
      <c r="CQ45" s="109">
        <f t="shared" si="191"/>
        <v>-0.31979757419434141</v>
      </c>
      <c r="CR45" s="109">
        <f t="shared" si="191"/>
        <v>0.44866737365229081</v>
      </c>
      <c r="CS45" s="109">
        <f t="shared" si="191"/>
        <v>-2.1410676365547165E-2</v>
      </c>
      <c r="CT45" s="109">
        <f t="shared" si="191"/>
        <v>-3.0526484443657798E-2</v>
      </c>
      <c r="CU45" s="109">
        <f t="shared" si="191"/>
        <v>1.3630988302316238E-2</v>
      </c>
      <c r="CV45" s="109">
        <f t="shared" si="191"/>
        <v>-2.0812195222473573E-2</v>
      </c>
      <c r="CW45" s="109">
        <f t="shared" si="191"/>
        <v>-2.4658524427314199E-2</v>
      </c>
      <c r="CX45" s="109">
        <f t="shared" si="191"/>
        <v>-6.6153298439787678E-2</v>
      </c>
      <c r="CY45" s="109">
        <f t="shared" si="191"/>
        <v>4.6196103454034132E-2</v>
      </c>
      <c r="CZ45" s="109">
        <f t="shared" si="191"/>
        <v>-1.1914801476187953E-2</v>
      </c>
      <c r="DA45" s="109">
        <f t="shared" si="191"/>
        <v>-1.8287674011205901E-3</v>
      </c>
      <c r="DB45" s="109">
        <f t="shared" si="191"/>
        <v>-3.9344813298673675E-2</v>
      </c>
      <c r="DC45" s="109">
        <f t="shared" si="191"/>
        <v>-2.5799358301825448E-2</v>
      </c>
      <c r="DD45" s="109">
        <f t="shared" si="191"/>
        <v>-5.5670548810248244E-3</v>
      </c>
      <c r="DE45" s="109">
        <f t="shared" si="191"/>
        <v>2.5748916630750074E-3</v>
      </c>
      <c r="DF45" s="109">
        <f t="shared" si="191"/>
        <v>3.1672001232914804E-2</v>
      </c>
      <c r="DG45" s="109">
        <f t="shared" si="191"/>
        <v>-0.16197161902498658</v>
      </c>
      <c r="DH45" s="109">
        <f t="shared" si="191"/>
        <v>-1.4194987426308536E-2</v>
      </c>
      <c r="DI45" s="109">
        <f t="shared" si="191"/>
        <v>5.6506940368956426E-2</v>
      </c>
      <c r="DJ45" s="109">
        <f t="shared" si="191"/>
        <v>-0.12420001699543248</v>
      </c>
      <c r="DK45" s="109">
        <f t="shared" si="191"/>
        <v>-4.6561869479739948E-2</v>
      </c>
      <c r="DL45" s="109">
        <f t="shared" si="191"/>
        <v>3.3640825330758517E-2</v>
      </c>
      <c r="DM45" s="109">
        <f t="shared" si="191"/>
        <v>6.0414842582262596E-2</v>
      </c>
      <c r="DN45" s="109">
        <f t="shared" si="191"/>
        <v>-4.9685433994906436E-2</v>
      </c>
      <c r="DO45" s="109">
        <f t="shared" si="191"/>
        <v>2.552512268253837E-2</v>
      </c>
      <c r="DP45" s="109">
        <f t="shared" si="191"/>
        <v>-1.8655199725443605E-2</v>
      </c>
      <c r="DQ45" s="109">
        <f t="shared" si="191"/>
        <v>-1.5656349308648454E-2</v>
      </c>
      <c r="DR45" s="109">
        <f t="shared" si="191"/>
        <v>4.0702014108687345E-2</v>
      </c>
      <c r="DS45" s="109">
        <f t="shared" si="191"/>
        <v>-0.12093322365833337</v>
      </c>
      <c r="DT45" s="109">
        <f t="shared" si="191"/>
        <v>-3.232095908782473E-2</v>
      </c>
      <c r="DU45" s="109">
        <f t="shared" si="191"/>
        <v>-5.8971475331655365E-2</v>
      </c>
      <c r="DV45" s="109">
        <f t="shared" si="191"/>
        <v>2.8259607600609638E-2</v>
      </c>
      <c r="DW45" s="109">
        <f t="shared" si="191"/>
        <v>2.1185068791360617E-2</v>
      </c>
      <c r="DX45" s="109">
        <f t="shared" si="191"/>
        <v>-7.0850072266590569E-3</v>
      </c>
      <c r="DY45" s="109">
        <f t="shared" si="191"/>
        <v>-2.1549017295923512E-2</v>
      </c>
      <c r="DZ45" s="109">
        <f t="shared" si="191"/>
        <v>-3.3743355091639837E-2</v>
      </c>
      <c r="EA45" s="109">
        <f t="shared" si="191"/>
        <v>-1.0048785314432429E-2</v>
      </c>
      <c r="EB45" s="109">
        <f t="shared" si="191"/>
        <v>-4.9356152128471109E-2</v>
      </c>
      <c r="EC45" s="109">
        <f t="shared" si="191"/>
        <v>5.7835040779477875E-2</v>
      </c>
      <c r="ED45" s="109">
        <f t="shared" ref="ED45:FE47" si="192">ED30/EC30-1</f>
        <v>3.1480004040902898E-2</v>
      </c>
      <c r="EE45" s="109">
        <f t="shared" si="192"/>
        <v>-3.5441838369145051E-2</v>
      </c>
      <c r="EF45" s="109">
        <f t="shared" si="192"/>
        <v>-0.1089509780893515</v>
      </c>
      <c r="EG45" s="109">
        <f t="shared" si="192"/>
        <v>0.14041699154978016</v>
      </c>
      <c r="EH45" s="109">
        <f t="shared" si="192"/>
        <v>-0.19021833566475788</v>
      </c>
      <c r="EI45" s="109">
        <f t="shared" si="192"/>
        <v>8.2020103155197033E-2</v>
      </c>
      <c r="EJ45" s="109">
        <f t="shared" si="192"/>
        <v>5.3920552084562923E-2</v>
      </c>
      <c r="EK45" s="109">
        <f t="shared" si="192"/>
        <v>-0.12726050208490369</v>
      </c>
      <c r="EL45" s="109">
        <f t="shared" si="192"/>
        <v>-6.7264178066783864E-2</v>
      </c>
      <c r="EM45" s="109">
        <f t="shared" si="192"/>
        <v>-5.3100514395453158E-2</v>
      </c>
      <c r="EN45" s="109">
        <f t="shared" si="192"/>
        <v>0.13412896583601563</v>
      </c>
      <c r="EO45" s="109">
        <f t="shared" si="192"/>
        <v>2.9329311770823985E-2</v>
      </c>
      <c r="EP45" s="109">
        <f t="shared" si="192"/>
        <v>3.8859988377000887E-2</v>
      </c>
      <c r="EQ45" s="109">
        <f t="shared" si="192"/>
        <v>-1.2969220094684042E-2</v>
      </c>
      <c r="ER45" s="109">
        <f t="shared" si="192"/>
        <v>-0.10989412358485751</v>
      </c>
      <c r="ES45" s="109">
        <f t="shared" si="192"/>
        <v>-6.9608937224158729E-2</v>
      </c>
      <c r="ET45" s="109">
        <f t="shared" si="192"/>
        <v>-3.4038561795672884E-3</v>
      </c>
      <c r="EU45" s="109">
        <f t="shared" si="192"/>
        <v>-1.5849738256135559E-2</v>
      </c>
      <c r="EV45" s="109">
        <f t="shared" si="192"/>
        <v>-3.9368633537103515E-3</v>
      </c>
      <c r="EW45" s="109">
        <f t="shared" si="192"/>
        <v>3.5810269350644575E-4</v>
      </c>
      <c r="EX45" s="109">
        <f t="shared" si="192"/>
        <v>-3.865529865459294E-3</v>
      </c>
      <c r="EY45" s="109">
        <f t="shared" si="192"/>
        <v>-5.6626961719721258E-3</v>
      </c>
      <c r="EZ45" s="109">
        <f t="shared" si="192"/>
        <v>-2.2184219253130411E-2</v>
      </c>
      <c r="FA45" s="109">
        <f t="shared" si="192"/>
        <v>-4.342206022370898E-3</v>
      </c>
      <c r="FB45" s="109">
        <f t="shared" si="192"/>
        <v>5.0413162443683213E-3</v>
      </c>
      <c r="FC45" s="109">
        <f t="shared" si="192"/>
        <v>1.4470487045916469E-2</v>
      </c>
      <c r="FD45" s="109">
        <f t="shared" si="192"/>
        <v>-1.9737569529711507E-2</v>
      </c>
      <c r="FE45" s="109">
        <f t="shared" si="192"/>
        <v>-9.4045490434994106E-3</v>
      </c>
      <c r="FF45" s="109">
        <f t="shared" ref="FF45:FF47" si="193">FF30/FE30-1</f>
        <v>2.0870232115719478E-2</v>
      </c>
      <c r="FG45" s="109">
        <f t="shared" ref="FG45:FG47" si="194">FG30/FF30-1</f>
        <v>-9.2844733987450634E-2</v>
      </c>
      <c r="FH45" s="109">
        <f t="shared" ref="FH45:FH47" si="195">FH30/FG30-1</f>
        <v>-2.9219383034268964E-2</v>
      </c>
      <c r="FI45" s="109">
        <f t="shared" ref="FI45:FI47" si="196">FI30/FH30-1</f>
        <v>6.6411807557988922E-3</v>
      </c>
      <c r="FJ45" s="109">
        <f t="shared" ref="FJ45:FJ47" si="197">FJ30/FI30-1</f>
        <v>-4.3160466171661138E-3</v>
      </c>
      <c r="FK45" s="109">
        <f t="shared" ref="FK45:FK47" si="198">FK30/FJ30-1</f>
        <v>-3.9271437520821961E-2</v>
      </c>
      <c r="FL45" s="109">
        <f t="shared" ref="FL45:FL47" si="199">FL30/FK30-1</f>
        <v>2.9649639888273072E-2</v>
      </c>
      <c r="FM45" s="109">
        <f t="shared" ref="FM45:FM47" si="200">FM30/FL30-1</f>
        <v>-8.8560429346151714E-3</v>
      </c>
      <c r="FN45" s="109">
        <f t="shared" ref="FN45:FN47" si="201">FN30/FM30-1</f>
        <v>1.2260953870284697E-2</v>
      </c>
      <c r="FO45" s="109">
        <f t="shared" ref="FO45:FO47" si="202">FO30/FN30-1</f>
        <v>1.4009232246274816E-3</v>
      </c>
    </row>
    <row r="46" spans="3:171" x14ac:dyDescent="0.25">
      <c r="C46" s="2" t="str">
        <f>C39</f>
        <v>Airtel</v>
      </c>
      <c r="D46" s="107"/>
      <c r="E46" s="109" t="e">
        <f t="shared" ref="E46:T47" si="203">E31/D31-1</f>
        <v>#DIV/0!</v>
      </c>
      <c r="F46" s="109" t="e">
        <f t="shared" si="203"/>
        <v>#DIV/0!</v>
      </c>
      <c r="G46" s="109" t="e">
        <f t="shared" si="203"/>
        <v>#DIV/0!</v>
      </c>
      <c r="H46" s="109" t="e">
        <f t="shared" si="203"/>
        <v>#DIV/0!</v>
      </c>
      <c r="I46" s="109" t="e">
        <f t="shared" si="203"/>
        <v>#DIV/0!</v>
      </c>
      <c r="J46" s="109" t="e">
        <f t="shared" si="203"/>
        <v>#DIV/0!</v>
      </c>
      <c r="K46" s="109" t="e">
        <f t="shared" si="203"/>
        <v>#DIV/0!</v>
      </c>
      <c r="L46" s="109" t="e">
        <f t="shared" si="203"/>
        <v>#DIV/0!</v>
      </c>
      <c r="M46" s="109" t="e">
        <f t="shared" si="203"/>
        <v>#DIV/0!</v>
      </c>
      <c r="N46" s="109" t="e">
        <f t="shared" si="203"/>
        <v>#DIV/0!</v>
      </c>
      <c r="O46" s="109" t="e">
        <f t="shared" si="203"/>
        <v>#DIV/0!</v>
      </c>
      <c r="P46" s="109" t="e">
        <f t="shared" si="203"/>
        <v>#DIV/0!</v>
      </c>
      <c r="Q46" s="109" t="e">
        <f t="shared" si="203"/>
        <v>#DIV/0!</v>
      </c>
      <c r="R46" s="109" t="e">
        <f t="shared" si="203"/>
        <v>#DIV/0!</v>
      </c>
      <c r="S46" s="109" t="e">
        <f t="shared" si="203"/>
        <v>#DIV/0!</v>
      </c>
      <c r="T46" s="109" t="e">
        <f t="shared" si="203"/>
        <v>#DIV/0!</v>
      </c>
      <c r="U46" s="109" t="e">
        <f t="shared" si="190"/>
        <v>#DIV/0!</v>
      </c>
      <c r="V46" s="109" t="e">
        <f t="shared" si="190"/>
        <v>#DIV/0!</v>
      </c>
      <c r="W46" s="109" t="e">
        <f t="shared" si="190"/>
        <v>#DIV/0!</v>
      </c>
      <c r="X46" s="109" t="e">
        <f t="shared" si="190"/>
        <v>#DIV/0!</v>
      </c>
      <c r="Y46" s="109" t="e">
        <f t="shared" si="190"/>
        <v>#DIV/0!</v>
      </c>
      <c r="Z46" s="109" t="e">
        <f t="shared" si="190"/>
        <v>#DIV/0!</v>
      </c>
      <c r="AA46" s="109" t="e">
        <f t="shared" si="190"/>
        <v>#DIV/0!</v>
      </c>
      <c r="AB46" s="109" t="e">
        <f t="shared" si="190"/>
        <v>#DIV/0!</v>
      </c>
      <c r="AC46" s="109" t="e">
        <f t="shared" si="190"/>
        <v>#DIV/0!</v>
      </c>
      <c r="AD46" s="109" t="e">
        <f t="shared" si="190"/>
        <v>#DIV/0!</v>
      </c>
      <c r="AE46" s="109" t="e">
        <f t="shared" si="190"/>
        <v>#DIV/0!</v>
      </c>
      <c r="AF46" s="109" t="e">
        <f t="shared" si="190"/>
        <v>#DIV/0!</v>
      </c>
      <c r="AG46" s="109">
        <f t="shared" si="190"/>
        <v>-5.6994650886098897E-2</v>
      </c>
      <c r="AH46" s="109">
        <f t="shared" si="190"/>
        <v>0.1243030614905285</v>
      </c>
      <c r="AI46" s="109">
        <f t="shared" si="190"/>
        <v>4.4396138530804263E-2</v>
      </c>
      <c r="AJ46" s="109">
        <f t="shared" si="190"/>
        <v>-0.12821661456810596</v>
      </c>
      <c r="AK46" s="109">
        <f t="shared" si="190"/>
        <v>-8.3264146487942892E-2</v>
      </c>
      <c r="AL46" s="109">
        <f t="shared" si="190"/>
        <v>0.4032001142626529</v>
      </c>
      <c r="AM46" s="109">
        <f t="shared" si="190"/>
        <v>-0.27927380691979875</v>
      </c>
      <c r="AN46" s="109">
        <f t="shared" si="190"/>
        <v>0.107759978079917</v>
      </c>
      <c r="AO46" s="109">
        <f t="shared" si="190"/>
        <v>5.8216089116235548E-2</v>
      </c>
      <c r="AP46" s="109">
        <f t="shared" si="190"/>
        <v>5.5952869189886956E-2</v>
      </c>
      <c r="AQ46" s="109">
        <f t="shared" si="190"/>
        <v>-3.3117185333554011E-2</v>
      </c>
      <c r="AR46" s="109">
        <f t="shared" si="190"/>
        <v>5.9954057959805018E-2</v>
      </c>
      <c r="AS46" s="109">
        <f t="shared" si="190"/>
        <v>-0.20547400449384334</v>
      </c>
      <c r="AT46" s="109">
        <f t="shared" si="190"/>
        <v>0.21222613790366363</v>
      </c>
      <c r="AU46" s="109">
        <f t="shared" si="190"/>
        <v>-6.4796819537181749E-2</v>
      </c>
      <c r="AV46" s="109">
        <f t="shared" si="190"/>
        <v>0.10524595430657646</v>
      </c>
      <c r="AW46" s="109">
        <f t="shared" si="190"/>
        <v>8.1932684592161964E-2</v>
      </c>
      <c r="AX46" s="109">
        <f t="shared" si="190"/>
        <v>2.1437202194521499E-2</v>
      </c>
      <c r="AY46" s="109">
        <f t="shared" si="190"/>
        <v>-0.32392926433482772</v>
      </c>
      <c r="AZ46" s="109">
        <f t="shared" si="190"/>
        <v>-0.12511681073570369</v>
      </c>
      <c r="BA46" s="109">
        <f t="shared" si="190"/>
        <v>2.1277502792779401E-2</v>
      </c>
      <c r="BB46" s="109">
        <f t="shared" si="190"/>
        <v>4.2541265584294941E-4</v>
      </c>
      <c r="BC46" s="109">
        <f t="shared" si="190"/>
        <v>2.2752961847796405E-2</v>
      </c>
      <c r="BD46" s="109">
        <f t="shared" si="190"/>
        <v>4.4668593515287958E-2</v>
      </c>
      <c r="BE46" s="109">
        <f t="shared" si="190"/>
        <v>-1.5346802128232362E-2</v>
      </c>
      <c r="BF46" s="109">
        <f t="shared" si="190"/>
        <v>-6.4953265394227078E-2</v>
      </c>
      <c r="BG46" s="109">
        <f t="shared" si="190"/>
        <v>6.0929366697082266E-4</v>
      </c>
      <c r="BH46" s="109">
        <f t="shared" si="190"/>
        <v>1.0896280829720384E-2</v>
      </c>
      <c r="BI46" s="109">
        <f t="shared" si="190"/>
        <v>-4.8328623065330589E-2</v>
      </c>
      <c r="BJ46" s="109">
        <f t="shared" si="190"/>
        <v>-8.656927214972554E-2</v>
      </c>
      <c r="BK46" s="109">
        <f t="shared" si="190"/>
        <v>1.5032475115001054E-2</v>
      </c>
      <c r="BL46" s="109">
        <f t="shared" si="190"/>
        <v>3.2231246755585419E-2</v>
      </c>
      <c r="BM46" s="109">
        <f t="shared" si="190"/>
        <v>1.115527110927661E-2</v>
      </c>
      <c r="BN46" s="109">
        <f t="shared" si="190"/>
        <v>-6.0577315473225535E-2</v>
      </c>
      <c r="BO46" s="109">
        <f t="shared" si="190"/>
        <v>3.263701574217337E-2</v>
      </c>
      <c r="BP46" s="109">
        <f t="shared" si="190"/>
        <v>-7.5769522307057247E-2</v>
      </c>
      <c r="BQ46" s="109">
        <f t="shared" si="190"/>
        <v>-1.5740334349186647E-2</v>
      </c>
      <c r="BR46" s="109">
        <f t="shared" si="191"/>
        <v>-4.7370017576986556E-2</v>
      </c>
      <c r="BS46" s="109">
        <f t="shared" si="191"/>
        <v>-1.2748077358903709E-2</v>
      </c>
      <c r="BT46" s="109">
        <f t="shared" si="191"/>
        <v>-5.5394081603806211E-2</v>
      </c>
      <c r="BU46" s="109">
        <f t="shared" si="191"/>
        <v>4.2514276996816758E-3</v>
      </c>
      <c r="BV46" s="109">
        <f t="shared" si="191"/>
        <v>0.22628420252480996</v>
      </c>
      <c r="BW46" s="109">
        <f t="shared" si="191"/>
        <v>-8.7516122734680346E-2</v>
      </c>
      <c r="BX46" s="109">
        <f t="shared" si="191"/>
        <v>0.15865274205652047</v>
      </c>
      <c r="BY46" s="109">
        <f t="shared" si="191"/>
        <v>-0.19797679577845373</v>
      </c>
      <c r="BZ46" s="109">
        <f t="shared" si="191"/>
        <v>-5.2749634984573635E-2</v>
      </c>
      <c r="CA46" s="109">
        <f t="shared" si="191"/>
        <v>1.3969784425890808E-2</v>
      </c>
      <c r="CB46" s="109">
        <f t="shared" si="191"/>
        <v>3.2572072473380009E-2</v>
      </c>
      <c r="CC46" s="109">
        <f t="shared" si="191"/>
        <v>7.279762122577571E-2</v>
      </c>
      <c r="CD46" s="109">
        <f t="shared" si="191"/>
        <v>-1.0291173206425475E-2</v>
      </c>
      <c r="CE46" s="109">
        <f t="shared" si="191"/>
        <v>3.9772580006403713E-2</v>
      </c>
      <c r="CF46" s="109">
        <f t="shared" si="191"/>
        <v>-3.8603894779186687E-3</v>
      </c>
      <c r="CG46" s="109">
        <f t="shared" si="191"/>
        <v>0.17101608448073269</v>
      </c>
      <c r="CH46" s="109">
        <f t="shared" si="191"/>
        <v>-2.7134223883140907E-2</v>
      </c>
      <c r="CI46" s="109">
        <f t="shared" si="191"/>
        <v>8.6713810207370567E-3</v>
      </c>
      <c r="CJ46" s="109">
        <f t="shared" si="191"/>
        <v>5.2216545507377754E-2</v>
      </c>
      <c r="CK46" s="109">
        <f t="shared" si="191"/>
        <v>0.45699554351390703</v>
      </c>
      <c r="CL46" s="109">
        <f t="shared" si="191"/>
        <v>4.1958688491193552E-2</v>
      </c>
      <c r="CM46" s="109">
        <f t="shared" si="191"/>
        <v>-0.1342809098333303</v>
      </c>
      <c r="CN46" s="109">
        <f t="shared" si="191"/>
        <v>7.1131448176014134E-2</v>
      </c>
      <c r="CO46" s="109">
        <f t="shared" si="191"/>
        <v>-0.21299341366595126</v>
      </c>
      <c r="CP46" s="109">
        <f t="shared" si="191"/>
        <v>0.13067247304723151</v>
      </c>
      <c r="CQ46" s="109">
        <f t="shared" si="191"/>
        <v>-0.13570030002641298</v>
      </c>
      <c r="CR46" s="109">
        <f t="shared" si="191"/>
        <v>0.19103127298852862</v>
      </c>
      <c r="CS46" s="109">
        <f t="shared" si="191"/>
        <v>1.2451212972415915E-2</v>
      </c>
      <c r="CT46" s="109">
        <f t="shared" si="191"/>
        <v>7.9662951866235066E-2</v>
      </c>
      <c r="CU46" s="109">
        <f t="shared" si="191"/>
        <v>-0.18366685685739348</v>
      </c>
      <c r="CV46" s="109">
        <f t="shared" si="191"/>
        <v>-1.7963412963064473E-2</v>
      </c>
      <c r="CW46" s="109">
        <f t="shared" si="191"/>
        <v>-0.42517275573719027</v>
      </c>
      <c r="CX46" s="109">
        <f t="shared" si="191"/>
        <v>0.12425369693083965</v>
      </c>
      <c r="CY46" s="109">
        <f t="shared" si="191"/>
        <v>5.3078984559614018E-2</v>
      </c>
      <c r="CZ46" s="109">
        <f t="shared" si="191"/>
        <v>8.9480264231242668E-2</v>
      </c>
      <c r="DA46" s="109">
        <f t="shared" si="191"/>
        <v>2.6708447697525006E-2</v>
      </c>
      <c r="DB46" s="109">
        <f t="shared" si="191"/>
        <v>-0.22936694262758073</v>
      </c>
      <c r="DC46" s="109">
        <f t="shared" si="191"/>
        <v>0.15958942559077038</v>
      </c>
      <c r="DD46" s="109">
        <f t="shared" si="191"/>
        <v>2.0311410565287513E-2</v>
      </c>
      <c r="DE46" s="109">
        <f t="shared" si="191"/>
        <v>-0.16460345557425637</v>
      </c>
      <c r="DF46" s="109">
        <f t="shared" si="191"/>
        <v>0.15791741567078232</v>
      </c>
      <c r="DG46" s="109">
        <f t="shared" si="191"/>
        <v>-0.15527026657491672</v>
      </c>
      <c r="DH46" s="109">
        <f t="shared" si="191"/>
        <v>7.7633380762751614E-3</v>
      </c>
      <c r="DI46" s="109">
        <f t="shared" si="191"/>
        <v>-0.11316924696944797</v>
      </c>
      <c r="DJ46" s="109">
        <f t="shared" si="191"/>
        <v>0.12839958042743471</v>
      </c>
      <c r="DK46" s="109">
        <f t="shared" si="191"/>
        <v>0.16307673488526908</v>
      </c>
      <c r="DL46" s="109">
        <f t="shared" si="191"/>
        <v>1.4551295928030061E-2</v>
      </c>
      <c r="DM46" s="109">
        <f t="shared" si="191"/>
        <v>-8.7668459839909674E-2</v>
      </c>
      <c r="DN46" s="109">
        <f t="shared" si="191"/>
        <v>8.2087887530183146E-2</v>
      </c>
      <c r="DO46" s="109">
        <f t="shared" si="191"/>
        <v>-0.18845924397027536</v>
      </c>
      <c r="DP46" s="109">
        <f t="shared" si="191"/>
        <v>-7.9283335402760668E-2</v>
      </c>
      <c r="DQ46" s="109">
        <f t="shared" si="191"/>
        <v>-0.10664287661439731</v>
      </c>
      <c r="DR46" s="109">
        <f t="shared" si="191"/>
        <v>4.4089583310261249E-2</v>
      </c>
      <c r="DS46" s="109">
        <f t="shared" si="191"/>
        <v>-3.7630297957659931E-2</v>
      </c>
      <c r="DT46" s="109">
        <f t="shared" si="191"/>
        <v>-3.3430506633857271E-2</v>
      </c>
      <c r="DU46" s="109">
        <f t="shared" si="191"/>
        <v>-3.2528838625716094E-2</v>
      </c>
      <c r="DV46" s="109">
        <f t="shared" si="191"/>
        <v>4.7619423069506839E-2</v>
      </c>
      <c r="DW46" s="109">
        <f t="shared" si="191"/>
        <v>1.6112595548141817E-2</v>
      </c>
      <c r="DX46" s="109">
        <f t="shared" si="191"/>
        <v>3.4637069199121795E-2</v>
      </c>
      <c r="DY46" s="109">
        <f t="shared" si="191"/>
        <v>-2.7896934966251452E-2</v>
      </c>
      <c r="DZ46" s="109">
        <f t="shared" si="191"/>
        <v>-6.4391591534816994E-2</v>
      </c>
      <c r="EA46" s="109">
        <f t="shared" si="191"/>
        <v>-8.0896543192253034E-2</v>
      </c>
      <c r="EB46" s="109">
        <f t="shared" si="191"/>
        <v>-9.987351615345863E-2</v>
      </c>
      <c r="EC46" s="109">
        <f t="shared" si="191"/>
        <v>4.176653366669747E-2</v>
      </c>
      <c r="ED46" s="109">
        <f t="shared" si="192"/>
        <v>-3.0118811719706318E-2</v>
      </c>
      <c r="EE46" s="109">
        <f t="shared" si="192"/>
        <v>4.2402355422606508E-2</v>
      </c>
      <c r="EF46" s="109">
        <f t="shared" si="192"/>
        <v>-9.1093412872178758E-2</v>
      </c>
      <c r="EG46" s="109">
        <f t="shared" si="192"/>
        <v>-2.8995630039892584E-2</v>
      </c>
      <c r="EH46" s="109">
        <f t="shared" si="192"/>
        <v>-7.0872981477285268E-2</v>
      </c>
      <c r="EI46" s="109">
        <f t="shared" si="192"/>
        <v>7.4122780185036152E-2</v>
      </c>
      <c r="EJ46" s="109">
        <f t="shared" si="192"/>
        <v>-5.653502624334994E-2</v>
      </c>
      <c r="EK46" s="109">
        <f t="shared" si="192"/>
        <v>-5.1711686726222283E-2</v>
      </c>
      <c r="EL46" s="109">
        <f t="shared" si="192"/>
        <v>-3.0054084466949238E-2</v>
      </c>
      <c r="EM46" s="109">
        <f t="shared" si="192"/>
        <v>-4.8271390712725237E-3</v>
      </c>
      <c r="EN46" s="109">
        <f t="shared" si="192"/>
        <v>2.8345892441694609E-2</v>
      </c>
      <c r="EO46" s="109">
        <f t="shared" si="192"/>
        <v>0.16482873234932782</v>
      </c>
      <c r="EP46" s="109">
        <f t="shared" si="192"/>
        <v>0.10053834948353102</v>
      </c>
      <c r="EQ46" s="109">
        <f t="shared" si="192"/>
        <v>-1.9756311606745736E-2</v>
      </c>
      <c r="ER46" s="109">
        <f t="shared" si="192"/>
        <v>-0.2067692319014508</v>
      </c>
      <c r="ES46" s="109">
        <f t="shared" si="192"/>
        <v>-9.2274260302174671E-2</v>
      </c>
      <c r="ET46" s="109">
        <f t="shared" si="192"/>
        <v>0.26212876255661799</v>
      </c>
      <c r="EU46" s="109">
        <f t="shared" si="192"/>
        <v>-0.19175083626153366</v>
      </c>
      <c r="EV46" s="109">
        <f t="shared" si="192"/>
        <v>5.6413034607378565E-2</v>
      </c>
      <c r="EW46" s="109">
        <f t="shared" si="192"/>
        <v>3.8428411067027657E-2</v>
      </c>
      <c r="EX46" s="109">
        <f t="shared" si="192"/>
        <v>-8.1118537543495517E-2</v>
      </c>
      <c r="EY46" s="109">
        <f t="shared" si="192"/>
        <v>5.1394685047199795E-2</v>
      </c>
      <c r="EZ46" s="109">
        <f t="shared" si="192"/>
        <v>-2.563197526128369E-2</v>
      </c>
      <c r="FA46" s="109">
        <f t="shared" si="192"/>
        <v>1.2412046040655156E-3</v>
      </c>
      <c r="FB46" s="109">
        <f t="shared" si="192"/>
        <v>-0.14112702353929651</v>
      </c>
      <c r="FC46" s="109">
        <f t="shared" si="192"/>
        <v>-1.5936886474618994E-2</v>
      </c>
      <c r="FD46" s="109">
        <f t="shared" si="192"/>
        <v>-9.5698290056732471E-2</v>
      </c>
      <c r="FE46" s="109">
        <f t="shared" si="192"/>
        <v>1.4133164467926562E-2</v>
      </c>
      <c r="FF46" s="109">
        <f t="shared" si="193"/>
        <v>4.0216671780798796E-2</v>
      </c>
      <c r="FG46" s="109">
        <f t="shared" si="194"/>
        <v>1.6091888698201107E-2</v>
      </c>
      <c r="FH46" s="109">
        <f t="shared" si="195"/>
        <v>4.1945316774161912E-2</v>
      </c>
      <c r="FI46" s="109">
        <f t="shared" si="196"/>
        <v>-1.6704532365976243E-2</v>
      </c>
      <c r="FJ46" s="109">
        <f t="shared" si="197"/>
        <v>-3.2547303270160199E-2</v>
      </c>
      <c r="FK46" s="109">
        <f t="shared" si="198"/>
        <v>5.4907005005602416E-2</v>
      </c>
      <c r="FL46" s="109">
        <f t="shared" si="199"/>
        <v>1.7477599319217774E-2</v>
      </c>
      <c r="FM46" s="109">
        <f t="shared" si="200"/>
        <v>-9.3777952822297062E-3</v>
      </c>
      <c r="FN46" s="109">
        <f t="shared" si="201"/>
        <v>-4.8437570592912982E-3</v>
      </c>
      <c r="FO46" s="109">
        <f t="shared" si="202"/>
        <v>-3.4166506182977674E-3</v>
      </c>
    </row>
    <row r="47" spans="3:171" hidden="1" x14ac:dyDescent="0.25">
      <c r="C47" s="2" t="str">
        <f>C40</f>
        <v>Warid</v>
      </c>
      <c r="D47" s="107"/>
      <c r="E47" s="109">
        <f t="shared" si="203"/>
        <v>1.2372865789528085</v>
      </c>
      <c r="F47" s="109">
        <f t="shared" ref="F47:BQ47" si="204">F32/E32-1</f>
        <v>0.30401793081484496</v>
      </c>
      <c r="G47" s="109">
        <f t="shared" si="204"/>
        <v>-2.1332794066861616E-2</v>
      </c>
      <c r="H47" s="109">
        <f t="shared" si="204"/>
        <v>7.5597500821500407E-3</v>
      </c>
      <c r="I47" s="109">
        <f t="shared" si="204"/>
        <v>8.8265307575785545E-3</v>
      </c>
      <c r="J47" s="109">
        <f t="shared" si="204"/>
        <v>7.5420320891494974E-4</v>
      </c>
      <c r="K47" s="109">
        <f t="shared" si="204"/>
        <v>1.0794156590561155E-3</v>
      </c>
      <c r="L47" s="109">
        <f t="shared" si="204"/>
        <v>-3.7492828903279429E-3</v>
      </c>
      <c r="M47" s="109">
        <f t="shared" si="204"/>
        <v>-2.5769093598145831E-3</v>
      </c>
      <c r="N47" s="109">
        <f t="shared" si="204"/>
        <v>-1.9516168834162739E-3</v>
      </c>
      <c r="O47" s="109">
        <f t="shared" si="204"/>
        <v>-1.7134606936684005E-3</v>
      </c>
      <c r="P47" s="109">
        <f t="shared" si="204"/>
        <v>-0.8270112524955493</v>
      </c>
      <c r="Q47" s="109">
        <f t="shared" si="204"/>
        <v>-7.2409980477244007E-2</v>
      </c>
      <c r="R47" s="109">
        <f t="shared" si="204"/>
        <v>-1.1128863410235668E-2</v>
      </c>
      <c r="S47" s="109">
        <f t="shared" si="204"/>
        <v>3.3221034234970359E-2</v>
      </c>
      <c r="T47" s="109">
        <f t="shared" si="204"/>
        <v>-5.3226399123960655E-2</v>
      </c>
      <c r="U47" s="109">
        <f t="shared" si="204"/>
        <v>-1.6623952840080891E-2</v>
      </c>
      <c r="V47" s="109">
        <f t="shared" si="204"/>
        <v>-0.12546511840836638</v>
      </c>
      <c r="W47" s="109">
        <f t="shared" si="204"/>
        <v>0.24704152366513754</v>
      </c>
      <c r="X47" s="109">
        <f t="shared" si="204"/>
        <v>-0.13009845834251743</v>
      </c>
      <c r="Y47" s="109">
        <f t="shared" si="204"/>
        <v>9.0203875813021916E-4</v>
      </c>
      <c r="Z47" s="109">
        <f t="shared" si="204"/>
        <v>2.0520112638982235E-2</v>
      </c>
      <c r="AA47" s="109">
        <f t="shared" si="204"/>
        <v>4.3500334299345855E-2</v>
      </c>
      <c r="AB47" s="109">
        <f t="shared" si="204"/>
        <v>3.1730995957197639E-3</v>
      </c>
      <c r="AC47" s="109">
        <f t="shared" si="204"/>
        <v>0.75228596345803656</v>
      </c>
      <c r="AD47" s="109">
        <f t="shared" si="204"/>
        <v>0.96025490007993675</v>
      </c>
      <c r="AE47" s="109">
        <f t="shared" si="204"/>
        <v>2.3509097352070407E-2</v>
      </c>
      <c r="AF47" s="109">
        <f t="shared" si="204"/>
        <v>5.1521125257433464E-2</v>
      </c>
      <c r="AG47" s="109">
        <f t="shared" si="204"/>
        <v>-1.4471230199605056E-2</v>
      </c>
      <c r="AH47" s="109">
        <f t="shared" si="204"/>
        <v>-1.2274919872488299E-2</v>
      </c>
      <c r="AI47" s="109">
        <f t="shared" si="204"/>
        <v>-4.9104699321654843E-2</v>
      </c>
      <c r="AJ47" s="109">
        <f t="shared" si="204"/>
        <v>6.4133358789790762E-3</v>
      </c>
      <c r="AK47" s="109">
        <f t="shared" si="204"/>
        <v>-0.13389622322853201</v>
      </c>
      <c r="AL47" s="109">
        <f t="shared" si="204"/>
        <v>-1.5804974676236871E-2</v>
      </c>
      <c r="AM47" s="109">
        <f t="shared" si="204"/>
        <v>7.8240445899152578E-2</v>
      </c>
      <c r="AN47" s="109">
        <f t="shared" si="204"/>
        <v>1.4016543438012397E-2</v>
      </c>
      <c r="AO47" s="109">
        <f t="shared" si="204"/>
        <v>0.10829549829378604</v>
      </c>
      <c r="AP47" s="109">
        <f t="shared" si="204"/>
        <v>1.8275521943448281E-2</v>
      </c>
      <c r="AQ47" s="109">
        <f t="shared" si="204"/>
        <v>9.0009696964952202E-3</v>
      </c>
      <c r="AR47" s="109">
        <f t="shared" si="204"/>
        <v>4.7767103969160729E-3</v>
      </c>
      <c r="AS47" s="109">
        <f t="shared" si="204"/>
        <v>7.8899958422185001E-3</v>
      </c>
      <c r="AT47" s="109">
        <f t="shared" si="204"/>
        <v>1.6497856223648633E-2</v>
      </c>
      <c r="AU47" s="109">
        <f t="shared" si="204"/>
        <v>-0.11707793162550473</v>
      </c>
      <c r="AV47" s="109">
        <f t="shared" si="204"/>
        <v>6.5466487096069725E-2</v>
      </c>
      <c r="AW47" s="109">
        <f t="shared" si="204"/>
        <v>1.7242386042635394E-2</v>
      </c>
      <c r="AX47" s="109">
        <f t="shared" si="204"/>
        <v>6.7329729896070667E-4</v>
      </c>
      <c r="AY47" s="109">
        <f t="shared" si="204"/>
        <v>-0.12807313724274438</v>
      </c>
      <c r="AZ47" s="109">
        <f t="shared" si="204"/>
        <v>6.9403453762655776E-2</v>
      </c>
      <c r="BA47" s="109">
        <f t="shared" si="204"/>
        <v>-2.5074788145417193E-2</v>
      </c>
      <c r="BB47" s="109">
        <f t="shared" si="204"/>
        <v>-2.0320551485759064E-2</v>
      </c>
      <c r="BC47" s="109">
        <f t="shared" si="204"/>
        <v>-9.461991708762385E-3</v>
      </c>
      <c r="BD47" s="109">
        <f t="shared" si="204"/>
        <v>-9.3027023340628179E-2</v>
      </c>
      <c r="BE47" s="109">
        <f t="shared" si="204"/>
        <v>0.21458898271560867</v>
      </c>
      <c r="BF47" s="109">
        <f t="shared" si="204"/>
        <v>-1.3660935751789172E-3</v>
      </c>
      <c r="BG47" s="109">
        <f t="shared" si="204"/>
        <v>-7.7315724653501672E-3</v>
      </c>
      <c r="BH47" s="109">
        <f t="shared" si="204"/>
        <v>9.8082918482675918E-3</v>
      </c>
      <c r="BI47" s="109">
        <f t="shared" si="204"/>
        <v>-5.8259745338870017E-3</v>
      </c>
      <c r="BJ47" s="109">
        <f t="shared" si="204"/>
        <v>-3.4191217522370865E-2</v>
      </c>
      <c r="BK47" s="109">
        <f t="shared" si="204"/>
        <v>-7.7213200939874049E-4</v>
      </c>
      <c r="BL47" s="109">
        <f t="shared" si="204"/>
        <v>-3.1940738389328871E-3</v>
      </c>
      <c r="BM47" s="109">
        <f t="shared" si="204"/>
        <v>-6.6015780981087957E-3</v>
      </c>
      <c r="BN47" s="109">
        <f t="shared" si="204"/>
        <v>1.1892475661299251E-3</v>
      </c>
      <c r="BO47" s="109">
        <f t="shared" si="204"/>
        <v>-8.1369585547090839E-3</v>
      </c>
      <c r="BP47" s="109">
        <f t="shared" si="204"/>
        <v>9.8070425961473973E-3</v>
      </c>
      <c r="BQ47" s="109">
        <f t="shared" si="204"/>
        <v>-0.125449207155647</v>
      </c>
      <c r="BR47" s="109">
        <f t="shared" si="191"/>
        <v>0.16496874360984481</v>
      </c>
      <c r="BS47" s="109">
        <f t="shared" si="191"/>
        <v>0.13609394357437665</v>
      </c>
      <c r="BT47" s="109">
        <f t="shared" si="191"/>
        <v>-2.8102868612794873E-3</v>
      </c>
      <c r="BU47" s="109">
        <f t="shared" si="191"/>
        <v>-1</v>
      </c>
      <c r="BV47" s="109" t="e">
        <f t="shared" si="191"/>
        <v>#DIV/0!</v>
      </c>
      <c r="BW47" s="109" t="e">
        <f t="shared" si="191"/>
        <v>#DIV/0!</v>
      </c>
      <c r="BX47" s="109" t="e">
        <f t="shared" si="191"/>
        <v>#DIV/0!</v>
      </c>
      <c r="BY47" s="109" t="e">
        <f t="shared" si="191"/>
        <v>#DIV/0!</v>
      </c>
      <c r="BZ47" s="109" t="e">
        <f t="shared" si="191"/>
        <v>#DIV/0!</v>
      </c>
      <c r="CA47" s="109" t="e">
        <f t="shared" si="191"/>
        <v>#DIV/0!</v>
      </c>
      <c r="CB47" s="109" t="e">
        <f t="shared" si="191"/>
        <v>#DIV/0!</v>
      </c>
      <c r="CC47" s="109" t="e">
        <f t="shared" si="191"/>
        <v>#DIV/0!</v>
      </c>
      <c r="CD47" s="109" t="e">
        <f t="shared" si="191"/>
        <v>#DIV/0!</v>
      </c>
      <c r="CE47" s="109" t="e">
        <f t="shared" si="191"/>
        <v>#DIV/0!</v>
      </c>
      <c r="CF47" s="109" t="e">
        <f t="shared" si="191"/>
        <v>#DIV/0!</v>
      </c>
      <c r="CG47" s="109" t="e">
        <f t="shared" si="191"/>
        <v>#DIV/0!</v>
      </c>
      <c r="CH47" s="109" t="e">
        <f t="shared" si="191"/>
        <v>#DIV/0!</v>
      </c>
      <c r="CI47" s="109" t="e">
        <f t="shared" si="191"/>
        <v>#DIV/0!</v>
      </c>
      <c r="CJ47" s="109" t="e">
        <f t="shared" si="191"/>
        <v>#DIV/0!</v>
      </c>
      <c r="CK47" s="109" t="e">
        <f t="shared" si="191"/>
        <v>#DIV/0!</v>
      </c>
      <c r="CL47" s="109" t="e">
        <f t="shared" si="191"/>
        <v>#DIV/0!</v>
      </c>
      <c r="CM47" s="109" t="e">
        <f t="shared" si="191"/>
        <v>#DIV/0!</v>
      </c>
      <c r="CN47" s="109" t="e">
        <f t="shared" si="191"/>
        <v>#DIV/0!</v>
      </c>
      <c r="CO47" s="109" t="e">
        <f t="shared" si="191"/>
        <v>#DIV/0!</v>
      </c>
      <c r="CP47" s="109" t="e">
        <f t="shared" si="191"/>
        <v>#DIV/0!</v>
      </c>
      <c r="CQ47" s="109" t="e">
        <f t="shared" si="191"/>
        <v>#DIV/0!</v>
      </c>
      <c r="CR47" s="109" t="e">
        <f t="shared" si="191"/>
        <v>#DIV/0!</v>
      </c>
      <c r="CS47" s="109" t="e">
        <f t="shared" si="191"/>
        <v>#DIV/0!</v>
      </c>
      <c r="CT47" s="109" t="e">
        <f t="shared" si="191"/>
        <v>#DIV/0!</v>
      </c>
      <c r="CU47" s="109" t="e">
        <f t="shared" si="191"/>
        <v>#DIV/0!</v>
      </c>
      <c r="CV47" s="109" t="e">
        <f t="shared" si="191"/>
        <v>#DIV/0!</v>
      </c>
      <c r="CW47" s="109" t="e">
        <f t="shared" si="191"/>
        <v>#DIV/0!</v>
      </c>
      <c r="CX47" s="109" t="e">
        <f t="shared" si="191"/>
        <v>#DIV/0!</v>
      </c>
      <c r="CY47" s="109" t="e">
        <f t="shared" si="191"/>
        <v>#DIV/0!</v>
      </c>
      <c r="CZ47" s="109" t="e">
        <f t="shared" si="191"/>
        <v>#DIV/0!</v>
      </c>
      <c r="DA47" s="109" t="e">
        <f t="shared" si="191"/>
        <v>#DIV/0!</v>
      </c>
      <c r="DB47" s="109" t="e">
        <f t="shared" si="191"/>
        <v>#DIV/0!</v>
      </c>
      <c r="DC47" s="109" t="e">
        <f t="shared" si="191"/>
        <v>#DIV/0!</v>
      </c>
      <c r="DD47" s="109" t="e">
        <f t="shared" si="191"/>
        <v>#DIV/0!</v>
      </c>
      <c r="DE47" s="109" t="e">
        <f t="shared" si="191"/>
        <v>#DIV/0!</v>
      </c>
      <c r="DF47" s="109" t="e">
        <f t="shared" si="191"/>
        <v>#DIV/0!</v>
      </c>
      <c r="DG47" s="109" t="e">
        <f t="shared" si="191"/>
        <v>#DIV/0!</v>
      </c>
      <c r="DH47" s="109" t="e">
        <f t="shared" si="191"/>
        <v>#DIV/0!</v>
      </c>
      <c r="DI47" s="109" t="e">
        <f t="shared" si="191"/>
        <v>#DIV/0!</v>
      </c>
      <c r="DJ47" s="109" t="e">
        <f t="shared" si="191"/>
        <v>#DIV/0!</v>
      </c>
      <c r="DK47" s="109" t="e">
        <f t="shared" si="191"/>
        <v>#DIV/0!</v>
      </c>
      <c r="DL47" s="109" t="e">
        <f t="shared" si="191"/>
        <v>#DIV/0!</v>
      </c>
      <c r="DM47" s="109" t="e">
        <f t="shared" si="191"/>
        <v>#DIV/0!</v>
      </c>
      <c r="DN47" s="109" t="e">
        <f t="shared" si="191"/>
        <v>#DIV/0!</v>
      </c>
      <c r="DO47" s="109" t="e">
        <f t="shared" si="191"/>
        <v>#DIV/0!</v>
      </c>
      <c r="DP47" s="109" t="e">
        <f t="shared" si="191"/>
        <v>#DIV/0!</v>
      </c>
      <c r="DQ47" s="109" t="e">
        <f t="shared" si="191"/>
        <v>#DIV/0!</v>
      </c>
      <c r="DR47" s="109" t="e">
        <f t="shared" si="191"/>
        <v>#DIV/0!</v>
      </c>
      <c r="DS47" s="109" t="e">
        <f t="shared" si="191"/>
        <v>#DIV/0!</v>
      </c>
      <c r="DT47" s="109" t="e">
        <f t="shared" si="191"/>
        <v>#DIV/0!</v>
      </c>
      <c r="DU47" s="109" t="e">
        <f t="shared" si="191"/>
        <v>#DIV/0!</v>
      </c>
      <c r="DV47" s="109" t="e">
        <f t="shared" si="191"/>
        <v>#DIV/0!</v>
      </c>
      <c r="DW47" s="109" t="e">
        <f t="shared" si="191"/>
        <v>#DIV/0!</v>
      </c>
      <c r="DX47" s="109" t="e">
        <f t="shared" si="191"/>
        <v>#DIV/0!</v>
      </c>
      <c r="DY47" s="109" t="e">
        <f t="shared" si="191"/>
        <v>#DIV/0!</v>
      </c>
      <c r="DZ47" s="109" t="e">
        <f t="shared" si="191"/>
        <v>#DIV/0!</v>
      </c>
      <c r="EA47" s="109" t="e">
        <f t="shared" si="191"/>
        <v>#DIV/0!</v>
      </c>
      <c r="EB47" s="109" t="e">
        <f t="shared" si="191"/>
        <v>#DIV/0!</v>
      </c>
      <c r="EC47" s="109" t="e">
        <f t="shared" si="191"/>
        <v>#DIV/0!</v>
      </c>
      <c r="ED47" s="109" t="e">
        <f t="shared" si="192"/>
        <v>#DIV/0!</v>
      </c>
      <c r="EE47" s="109" t="e">
        <f t="shared" si="192"/>
        <v>#DIV/0!</v>
      </c>
      <c r="EF47" s="109" t="e">
        <f t="shared" si="192"/>
        <v>#DIV/0!</v>
      </c>
      <c r="EG47" s="109" t="e">
        <f t="shared" si="192"/>
        <v>#DIV/0!</v>
      </c>
      <c r="EH47" s="109" t="e">
        <f t="shared" si="192"/>
        <v>#DIV/0!</v>
      </c>
      <c r="EI47" s="109" t="e">
        <f t="shared" si="192"/>
        <v>#DIV/0!</v>
      </c>
      <c r="EJ47" s="109" t="e">
        <f t="shared" si="192"/>
        <v>#DIV/0!</v>
      </c>
      <c r="EK47" s="109" t="e">
        <f t="shared" si="192"/>
        <v>#DIV/0!</v>
      </c>
      <c r="EL47" s="109" t="e">
        <f t="shared" si="192"/>
        <v>#DIV/0!</v>
      </c>
      <c r="EM47" s="109" t="e">
        <f t="shared" si="192"/>
        <v>#DIV/0!</v>
      </c>
      <c r="EN47" s="109" t="e">
        <f t="shared" si="192"/>
        <v>#DIV/0!</v>
      </c>
      <c r="EO47" s="109" t="e">
        <f t="shared" si="192"/>
        <v>#DIV/0!</v>
      </c>
      <c r="EP47" s="109" t="e">
        <f t="shared" si="192"/>
        <v>#DIV/0!</v>
      </c>
      <c r="EQ47" s="109" t="e">
        <f t="shared" si="192"/>
        <v>#DIV/0!</v>
      </c>
      <c r="ER47" s="109" t="e">
        <f t="shared" si="192"/>
        <v>#DIV/0!</v>
      </c>
      <c r="ES47" s="109" t="e">
        <f t="shared" si="192"/>
        <v>#DIV/0!</v>
      </c>
      <c r="ET47" s="109" t="e">
        <f t="shared" si="192"/>
        <v>#DIV/0!</v>
      </c>
      <c r="EU47" s="109" t="e">
        <f t="shared" si="192"/>
        <v>#DIV/0!</v>
      </c>
      <c r="EV47" s="109" t="e">
        <f t="shared" si="192"/>
        <v>#DIV/0!</v>
      </c>
      <c r="EW47" s="109" t="e">
        <f t="shared" si="192"/>
        <v>#DIV/0!</v>
      </c>
      <c r="EX47" s="109" t="e">
        <f t="shared" si="192"/>
        <v>#DIV/0!</v>
      </c>
      <c r="EY47" s="109" t="e">
        <f t="shared" si="192"/>
        <v>#DIV/0!</v>
      </c>
      <c r="EZ47" s="109" t="e">
        <f t="shared" si="192"/>
        <v>#DIV/0!</v>
      </c>
      <c r="FA47" s="109" t="e">
        <f t="shared" si="192"/>
        <v>#DIV/0!</v>
      </c>
      <c r="FB47" s="109" t="e">
        <f t="shared" si="192"/>
        <v>#DIV/0!</v>
      </c>
      <c r="FC47" s="109" t="e">
        <f t="shared" si="192"/>
        <v>#DIV/0!</v>
      </c>
      <c r="FD47" s="109" t="e">
        <f t="shared" si="192"/>
        <v>#DIV/0!</v>
      </c>
      <c r="FE47" s="109" t="e">
        <f t="shared" si="192"/>
        <v>#DIV/0!</v>
      </c>
      <c r="FF47" s="109" t="e">
        <f t="shared" si="193"/>
        <v>#DIV/0!</v>
      </c>
      <c r="FG47" s="109" t="e">
        <f t="shared" si="194"/>
        <v>#DIV/0!</v>
      </c>
      <c r="FH47" s="109" t="e">
        <f t="shared" si="195"/>
        <v>#DIV/0!</v>
      </c>
      <c r="FI47" s="109" t="e">
        <f t="shared" si="196"/>
        <v>#DIV/0!</v>
      </c>
      <c r="FJ47" s="109" t="e">
        <f t="shared" si="197"/>
        <v>#DIV/0!</v>
      </c>
      <c r="FK47" s="109" t="e">
        <f t="shared" si="198"/>
        <v>#DIV/0!</v>
      </c>
      <c r="FL47" s="109" t="e">
        <f t="shared" si="199"/>
        <v>#DIV/0!</v>
      </c>
      <c r="FM47" s="109" t="e">
        <f t="shared" si="200"/>
        <v>#DIV/0!</v>
      </c>
      <c r="FN47" s="109" t="e">
        <f t="shared" si="201"/>
        <v>#DIV/0!</v>
      </c>
      <c r="FO47" s="109" t="e">
        <f t="shared" si="202"/>
        <v>#DIV/0!</v>
      </c>
    </row>
    <row r="48" spans="3:171" x14ac:dyDescent="0.25">
      <c r="C48" s="5" t="s">
        <v>96</v>
      </c>
      <c r="D48" s="111"/>
      <c r="E48" s="112">
        <f>E34/D34-1</f>
        <v>0.29413263182805127</v>
      </c>
      <c r="F48" s="112">
        <f t="shared" ref="F48:BQ48" si="205">F34/E34-1</f>
        <v>0.28187861173521722</v>
      </c>
      <c r="G48" s="112">
        <f t="shared" si="205"/>
        <v>6.3607433670806124E-2</v>
      </c>
      <c r="H48" s="112">
        <f t="shared" si="205"/>
        <v>0.28786115403595836</v>
      </c>
      <c r="I48" s="112">
        <f t="shared" si="205"/>
        <v>5.9542577537355701E-2</v>
      </c>
      <c r="J48" s="112">
        <f t="shared" si="205"/>
        <v>-6.0315836329435046E-2</v>
      </c>
      <c r="K48" s="112">
        <f t="shared" si="205"/>
        <v>3.3983914571457996E-2</v>
      </c>
      <c r="L48" s="112">
        <f t="shared" si="205"/>
        <v>4.1736448330957465E-2</v>
      </c>
      <c r="M48" s="112">
        <f t="shared" si="205"/>
        <v>-2.435314798823085E-3</v>
      </c>
      <c r="N48" s="112">
        <f t="shared" si="205"/>
        <v>-1</v>
      </c>
      <c r="O48" s="112" t="e">
        <f t="shared" si="205"/>
        <v>#DIV/0!</v>
      </c>
      <c r="P48" s="112">
        <f t="shared" si="205"/>
        <v>-0.92273466938870463</v>
      </c>
      <c r="Q48" s="112">
        <f t="shared" si="205"/>
        <v>0.19393582784460639</v>
      </c>
      <c r="R48" s="112">
        <f t="shared" si="205"/>
        <v>3.0264838610130518E-2</v>
      </c>
      <c r="S48" s="112">
        <f t="shared" si="205"/>
        <v>-6.4693193297423068E-2</v>
      </c>
      <c r="T48" s="112">
        <f t="shared" si="205"/>
        <v>-0.25256617486525168</v>
      </c>
      <c r="U48" s="112">
        <f t="shared" si="205"/>
        <v>-0.32801531362641645</v>
      </c>
      <c r="V48" s="112">
        <f t="shared" si="205"/>
        <v>-5.3659585112543873E-2</v>
      </c>
      <c r="W48" s="112">
        <f t="shared" si="205"/>
        <v>1.7551168069578349E-3</v>
      </c>
      <c r="X48" s="112">
        <f t="shared" si="205"/>
        <v>-3.1711404882647676E-2</v>
      </c>
      <c r="Y48" s="112">
        <f t="shared" si="205"/>
        <v>-8.5850793690873228E-2</v>
      </c>
      <c r="Z48" s="112">
        <f t="shared" si="205"/>
        <v>-0.1048706657095736</v>
      </c>
      <c r="AA48" s="112">
        <f t="shared" si="205"/>
        <v>8.6909532772323494E-3</v>
      </c>
      <c r="AB48" s="112">
        <f t="shared" si="205"/>
        <v>-1.6549690173811471E-2</v>
      </c>
      <c r="AC48" s="112">
        <f t="shared" si="205"/>
        <v>0.11677200972672286</v>
      </c>
      <c r="AD48" s="112">
        <f t="shared" si="205"/>
        <v>0.11534082783686705</v>
      </c>
      <c r="AE48" s="112">
        <f t="shared" si="205"/>
        <v>-2.4420169483563736E-2</v>
      </c>
      <c r="AF48" s="112">
        <f t="shared" si="205"/>
        <v>-6.1447867780536791E-2</v>
      </c>
      <c r="AG48" s="112">
        <f t="shared" si="205"/>
        <v>-6.5496754479796637E-2</v>
      </c>
      <c r="AH48" s="112">
        <f t="shared" si="205"/>
        <v>0.14120099480964221</v>
      </c>
      <c r="AI48" s="112">
        <f t="shared" si="205"/>
        <v>-4.044170450704121E-2</v>
      </c>
      <c r="AJ48" s="112">
        <f t="shared" si="205"/>
        <v>-2.6718507141372694E-2</v>
      </c>
      <c r="AK48" s="112">
        <f t="shared" si="205"/>
        <v>-1.4302657989118672E-2</v>
      </c>
      <c r="AL48" s="112">
        <f t="shared" si="205"/>
        <v>-7.057139931630485E-2</v>
      </c>
      <c r="AM48" s="112">
        <f t="shared" si="205"/>
        <v>-0.10823421575918146</v>
      </c>
      <c r="AN48" s="112">
        <f t="shared" si="205"/>
        <v>-4.7511290583316823E-2</v>
      </c>
      <c r="AO48" s="112">
        <f t="shared" si="205"/>
        <v>-4.5921530112533304E-2</v>
      </c>
      <c r="AP48" s="112">
        <f t="shared" si="205"/>
        <v>8.7869398687016265E-2</v>
      </c>
      <c r="AQ48" s="112">
        <f t="shared" si="205"/>
        <v>2.8276026851193015E-2</v>
      </c>
      <c r="AR48" s="112">
        <f t="shared" si="205"/>
        <v>-4.103217767692624E-2</v>
      </c>
      <c r="AS48" s="112">
        <f t="shared" si="205"/>
        <v>-7.755733804255649E-3</v>
      </c>
      <c r="AT48" s="112">
        <f t="shared" si="205"/>
        <v>0.12745015744763677</v>
      </c>
      <c r="AU48" s="112">
        <f t="shared" si="205"/>
        <v>-4.7282517685863779E-3</v>
      </c>
      <c r="AV48" s="112">
        <f t="shared" si="205"/>
        <v>5.2866710324986466E-2</v>
      </c>
      <c r="AW48" s="112">
        <f t="shared" si="205"/>
        <v>-2.4904331609272523E-2</v>
      </c>
      <c r="AX48" s="112">
        <f t="shared" si="205"/>
        <v>-5.8499288155648199E-2</v>
      </c>
      <c r="AY48" s="112">
        <f t="shared" si="205"/>
        <v>-9.9167273089374897E-2</v>
      </c>
      <c r="AZ48" s="112">
        <f t="shared" si="205"/>
        <v>-1.5584841106278668E-2</v>
      </c>
      <c r="BA48" s="112">
        <f t="shared" si="205"/>
        <v>-1.2543807266981122E-2</v>
      </c>
      <c r="BB48" s="112">
        <f t="shared" si="205"/>
        <v>5.8679274136521409E-2</v>
      </c>
      <c r="BC48" s="112">
        <f t="shared" si="205"/>
        <v>-5.9874004520848012E-2</v>
      </c>
      <c r="BD48" s="112">
        <f t="shared" si="205"/>
        <v>-4.811400192172488E-2</v>
      </c>
      <c r="BE48" s="112">
        <f t="shared" si="205"/>
        <v>5.8318449627694946E-2</v>
      </c>
      <c r="BF48" s="112">
        <f t="shared" si="205"/>
        <v>0.16339421269359233</v>
      </c>
      <c r="BG48" s="112">
        <f t="shared" si="205"/>
        <v>-5.1126779935748878E-2</v>
      </c>
      <c r="BH48" s="112">
        <f t="shared" si="205"/>
        <v>5.8677557333823849E-3</v>
      </c>
      <c r="BI48" s="112">
        <f t="shared" si="205"/>
        <v>-1.1543801306332369E-2</v>
      </c>
      <c r="BJ48" s="112">
        <f t="shared" si="205"/>
        <v>-7.0187591863994148E-2</v>
      </c>
      <c r="BK48" s="112">
        <f t="shared" si="205"/>
        <v>-3.5023189375410602E-2</v>
      </c>
      <c r="BL48" s="112">
        <f t="shared" si="205"/>
        <v>9.6138404357182239E-5</v>
      </c>
      <c r="BM48" s="112">
        <f t="shared" si="205"/>
        <v>8.4774139661263348E-3</v>
      </c>
      <c r="BN48" s="112">
        <f t="shared" si="205"/>
        <v>1.4629869428282483E-2</v>
      </c>
      <c r="BO48" s="112">
        <f t="shared" si="205"/>
        <v>1.1701476646577058E-2</v>
      </c>
      <c r="BP48" s="112">
        <f t="shared" si="205"/>
        <v>1.6112741264929786E-2</v>
      </c>
      <c r="BQ48" s="112">
        <f t="shared" si="205"/>
        <v>-2.6160907286857715E-2</v>
      </c>
      <c r="BR48" s="112">
        <f t="shared" ref="BR48:EC48" si="206">BR34/BQ34-1</f>
        <v>0.10674005374435347</v>
      </c>
      <c r="BS48" s="112">
        <f t="shared" si="206"/>
        <v>-3.4242663856736355E-2</v>
      </c>
      <c r="BT48" s="112">
        <f t="shared" si="206"/>
        <v>-2.0669847922705431E-2</v>
      </c>
      <c r="BU48" s="112">
        <f t="shared" si="206"/>
        <v>-2.189655532785717E-2</v>
      </c>
      <c r="BV48" s="112">
        <f t="shared" si="206"/>
        <v>7.9506308904468526E-2</v>
      </c>
      <c r="BW48" s="112">
        <f t="shared" si="206"/>
        <v>-2.3335366880608888E-2</v>
      </c>
      <c r="BX48" s="112">
        <f t="shared" si="206"/>
        <v>1.5822839322514382E-2</v>
      </c>
      <c r="BY48" s="112">
        <f t="shared" si="206"/>
        <v>-5.2514892629718535E-2</v>
      </c>
      <c r="BZ48" s="112">
        <f t="shared" si="206"/>
        <v>8.7556197525799906E-3</v>
      </c>
      <c r="CA48" s="112">
        <f t="shared" si="206"/>
        <v>1.9264760511510604E-2</v>
      </c>
      <c r="CB48" s="112">
        <f t="shared" si="206"/>
        <v>-2.4922537569492809E-3</v>
      </c>
      <c r="CC48" s="112">
        <f t="shared" si="206"/>
        <v>-5.2634308285539722E-2</v>
      </c>
      <c r="CD48" s="112">
        <f t="shared" si="206"/>
        <v>-2.4185854816467733E-2</v>
      </c>
      <c r="CE48" s="112">
        <f t="shared" si="206"/>
        <v>2.6746988471452182E-2</v>
      </c>
      <c r="CF48" s="112">
        <f t="shared" si="206"/>
        <v>4.036739243791887E-2</v>
      </c>
      <c r="CG48" s="112">
        <f t="shared" si="206"/>
        <v>7.3621658525437894E-2</v>
      </c>
      <c r="CH48" s="112">
        <f t="shared" si="206"/>
        <v>-0.12522549277697703</v>
      </c>
      <c r="CI48" s="112">
        <f t="shared" si="206"/>
        <v>-0.10972171734698144</v>
      </c>
      <c r="CJ48" s="112">
        <f t="shared" si="206"/>
        <v>4.5156035272488237E-2</v>
      </c>
      <c r="CK48" s="112">
        <f t="shared" si="206"/>
        <v>-8.6871054914425261E-2</v>
      </c>
      <c r="CL48" s="112">
        <f t="shared" si="206"/>
        <v>3.1568632022779264E-2</v>
      </c>
      <c r="CM48" s="112">
        <f t="shared" si="206"/>
        <v>-0.11896685471277324</v>
      </c>
      <c r="CN48" s="112">
        <f t="shared" si="206"/>
        <v>0.23139242005112171</v>
      </c>
      <c r="CO48" s="112">
        <f t="shared" si="206"/>
        <v>-7.5404878267271158E-4</v>
      </c>
      <c r="CP48" s="112">
        <f t="shared" si="206"/>
        <v>6.9122672407073704E-2</v>
      </c>
      <c r="CQ48" s="112">
        <f t="shared" si="206"/>
        <v>-0.3018250109354953</v>
      </c>
      <c r="CR48" s="112">
        <f t="shared" si="206"/>
        <v>0.29725842956518322</v>
      </c>
      <c r="CS48" s="112">
        <f t="shared" si="206"/>
        <v>-7.4358300101985075E-2</v>
      </c>
      <c r="CT48" s="112">
        <f t="shared" si="206"/>
        <v>5.9335246946439879E-2</v>
      </c>
      <c r="CU48" s="112">
        <f t="shared" si="206"/>
        <v>-8.8678638164623624E-2</v>
      </c>
      <c r="CV48" s="112">
        <f t="shared" si="206"/>
        <v>-1.5547571935722426E-2</v>
      </c>
      <c r="CW48" s="112">
        <f t="shared" si="206"/>
        <v>-4.3105265615581589E-2</v>
      </c>
      <c r="CX48" s="112">
        <f t="shared" si="206"/>
        <v>6.5330770792937809E-2</v>
      </c>
      <c r="CY48" s="112">
        <f t="shared" si="206"/>
        <v>2.4439835145131816E-2</v>
      </c>
      <c r="CZ48" s="112">
        <f t="shared" si="206"/>
        <v>1.1148036156820806E-2</v>
      </c>
      <c r="DA48" s="112">
        <f t="shared" si="206"/>
        <v>-3.7932102961948377E-3</v>
      </c>
      <c r="DB48" s="112">
        <f t="shared" si="206"/>
        <v>-8.4283466143777352E-2</v>
      </c>
      <c r="DC48" s="112">
        <f t="shared" si="206"/>
        <v>-9.0588209794885133E-3</v>
      </c>
      <c r="DD48" s="112">
        <f t="shared" si="206"/>
        <v>-2.1320744107451661E-2</v>
      </c>
      <c r="DE48" s="112">
        <f t="shared" si="206"/>
        <v>-5.740799984000089E-2</v>
      </c>
      <c r="DF48" s="112">
        <f t="shared" si="206"/>
        <v>7.2540308765207895E-2</v>
      </c>
      <c r="DG48" s="112">
        <f t="shared" si="206"/>
        <v>-0.11611101728044604</v>
      </c>
      <c r="DH48" s="112">
        <f t="shared" si="206"/>
        <v>-2.2522351936959284E-2</v>
      </c>
      <c r="DI48" s="112">
        <f t="shared" si="206"/>
        <v>2.1349714418172239E-2</v>
      </c>
      <c r="DJ48" s="112">
        <f t="shared" si="206"/>
        <v>-8.3440251309611191E-2</v>
      </c>
      <c r="DK48" s="112">
        <f t="shared" si="206"/>
        <v>1.2568873632448074E-3</v>
      </c>
      <c r="DL48" s="112">
        <f t="shared" si="206"/>
        <v>1.6238492298989327E-2</v>
      </c>
      <c r="DM48" s="112">
        <f t="shared" si="206"/>
        <v>1.9951460376291585E-2</v>
      </c>
      <c r="DN48" s="112">
        <f t="shared" si="206"/>
        <v>-2.3629371185154735E-2</v>
      </c>
      <c r="DO48" s="112">
        <f t="shared" si="206"/>
        <v>-2.9796180969759778E-2</v>
      </c>
      <c r="DP48" s="112">
        <f t="shared" si="206"/>
        <v>-2.4222556222410097E-2</v>
      </c>
      <c r="DQ48" s="112">
        <f t="shared" si="206"/>
        <v>-2.7808822727442561E-2</v>
      </c>
      <c r="DR48" s="112">
        <f t="shared" si="206"/>
        <v>8.4031881274044817E-3</v>
      </c>
      <c r="DS48" s="112">
        <f t="shared" si="206"/>
        <v>-6.4015531247665347E-2</v>
      </c>
      <c r="DT48" s="112">
        <f t="shared" si="206"/>
        <v>-4.4063545895956846E-2</v>
      </c>
      <c r="DU48" s="112">
        <f t="shared" si="206"/>
        <v>-5.3887719075914275E-2</v>
      </c>
      <c r="DV48" s="112">
        <f t="shared" si="206"/>
        <v>-2.9552763718564412E-3</v>
      </c>
      <c r="DW48" s="112">
        <f t="shared" si="206"/>
        <v>1.8621150736508385E-2</v>
      </c>
      <c r="DX48" s="112">
        <f t="shared" si="206"/>
        <v>-2.0320558445076187E-2</v>
      </c>
      <c r="DY48" s="112">
        <f t="shared" si="206"/>
        <v>-2.9651056429304545E-2</v>
      </c>
      <c r="DZ48" s="112">
        <f t="shared" si="206"/>
        <v>-3.1464026469428696E-2</v>
      </c>
      <c r="EA48" s="112">
        <f t="shared" si="206"/>
        <v>-1.9670503725577437E-2</v>
      </c>
      <c r="EB48" s="112">
        <f t="shared" si="206"/>
        <v>-4.1457848185592283E-2</v>
      </c>
      <c r="EC48" s="112">
        <f t="shared" si="206"/>
        <v>0.13130607739842559</v>
      </c>
      <c r="ED48" s="112">
        <f t="shared" ref="ED48:FE48" si="207">ED34/EC34-1</f>
        <v>6.795944619551908E-2</v>
      </c>
      <c r="EE48" s="112">
        <f t="shared" si="207"/>
        <v>-3.5275131105970914E-2</v>
      </c>
      <c r="EF48" s="112">
        <f t="shared" si="207"/>
        <v>-8.3602659000149515E-2</v>
      </c>
      <c r="EG48" s="112">
        <f t="shared" si="207"/>
        <v>7.6053420148409323E-2</v>
      </c>
      <c r="EH48" s="112">
        <f t="shared" si="207"/>
        <v>-0.15468887080468707</v>
      </c>
      <c r="EI48" s="112">
        <f t="shared" si="207"/>
        <v>7.9822827259818485E-2</v>
      </c>
      <c r="EJ48" s="112">
        <f t="shared" si="207"/>
        <v>-2.9471259275039019E-3</v>
      </c>
      <c r="EK48" s="112">
        <f t="shared" si="207"/>
        <v>-0.10862091991187173</v>
      </c>
      <c r="EL48" s="112">
        <f t="shared" si="207"/>
        <v>-5.4049722966819536E-2</v>
      </c>
      <c r="EM48" s="112">
        <f t="shared" si="207"/>
        <v>-4.2744133729798128E-2</v>
      </c>
      <c r="EN48" s="112">
        <f t="shared" si="207"/>
        <v>0.1231385760642183</v>
      </c>
      <c r="EO48" s="112">
        <f t="shared" si="207"/>
        <v>1.0558971911379667E-2</v>
      </c>
      <c r="EP48" s="112">
        <f t="shared" si="207"/>
        <v>3.522136302426615E-2</v>
      </c>
      <c r="EQ48" s="112">
        <f t="shared" si="207"/>
        <v>-1.6240720859438174E-2</v>
      </c>
      <c r="ER48" s="112">
        <f t="shared" si="207"/>
        <v>-0.18216332351171483</v>
      </c>
      <c r="ES48" s="112">
        <f t="shared" si="207"/>
        <v>-4.399681998336924E-2</v>
      </c>
      <c r="ET48" s="112">
        <f t="shared" si="207"/>
        <v>1.9305181054027676E-2</v>
      </c>
      <c r="EU48" s="112">
        <f t="shared" si="207"/>
        <v>-2.2285984858933516E-2</v>
      </c>
      <c r="EV48" s="112">
        <f t="shared" si="207"/>
        <v>-1.0330370428625057E-3</v>
      </c>
      <c r="EW48" s="112">
        <f t="shared" si="207"/>
        <v>-6.2084136095197362E-3</v>
      </c>
      <c r="EX48" s="112">
        <f t="shared" si="207"/>
        <v>-7.0247830955073587E-3</v>
      </c>
      <c r="EY48" s="112">
        <f t="shared" si="207"/>
        <v>-9.2725000688639314E-3</v>
      </c>
      <c r="EZ48" s="112">
        <f t="shared" si="207"/>
        <v>-1.6104642239330391E-2</v>
      </c>
      <c r="FA48" s="112">
        <f t="shared" si="207"/>
        <v>-7.480911122222933E-3</v>
      </c>
      <c r="FB48" s="112">
        <f t="shared" si="207"/>
        <v>6.1465055849141415E-4</v>
      </c>
      <c r="FC48" s="112">
        <f t="shared" si="207"/>
        <v>-7.401011552676251E-3</v>
      </c>
      <c r="FD48" s="112">
        <f t="shared" si="207"/>
        <v>-1.5875969597634043E-4</v>
      </c>
      <c r="FE48" s="112">
        <f t="shared" si="207"/>
        <v>-1.3511927161828252E-2</v>
      </c>
      <c r="FF48" s="112">
        <f t="shared" ref="FF48" si="208">FF34/FE34-1</f>
        <v>1.3207741004310547E-2</v>
      </c>
      <c r="FG48" s="112">
        <f t="shared" ref="FG48" si="209">FG34/FF34-1</f>
        <v>-8.9630400719850289E-2</v>
      </c>
      <c r="FH48" s="112">
        <f t="shared" ref="FH48" si="210">FH34/FG34-1</f>
        <v>-2.8074986893425136E-2</v>
      </c>
      <c r="FI48" s="112">
        <f t="shared" ref="FI48" si="211">FI34/FH34-1</f>
        <v>-2.7113647488176129E-3</v>
      </c>
      <c r="FJ48" s="112">
        <f t="shared" ref="FJ48" si="212">FJ34/FI34-1</f>
        <v>-2.435904632978203E-2</v>
      </c>
      <c r="FK48" s="112">
        <f t="shared" ref="FK48" si="213">FK34/FJ34-1</f>
        <v>-1.2586402560297638E-2</v>
      </c>
      <c r="FL48" s="112">
        <f t="shared" ref="FL48" si="214">FL34/FK34-1</f>
        <v>1.3538581318538245E-2</v>
      </c>
      <c r="FM48" s="112">
        <f t="shared" ref="FM48" si="215">FM34/FL34-1</f>
        <v>-1.3406270671693088E-2</v>
      </c>
      <c r="FN48" s="112">
        <f t="shared" ref="FN48" si="216">FN34/FM34-1</f>
        <v>6.6935292579015648E-3</v>
      </c>
      <c r="FO48" s="112">
        <f t="shared" ref="FO48" si="217">FO34/FN34-1</f>
        <v>-5.4899298103550098E-3</v>
      </c>
    </row>
    <row r="49" spans="3:171" x14ac:dyDescent="0.25"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</row>
    <row r="50" spans="3:171" x14ac:dyDescent="0.25">
      <c r="C50" s="58" t="s">
        <v>93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4"/>
      <c r="DV50" s="114"/>
      <c r="DW50" s="114"/>
      <c r="DX50" s="114"/>
      <c r="DY50" s="114"/>
      <c r="DZ50" s="114"/>
      <c r="EA50" s="114"/>
      <c r="EB50" s="114"/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</row>
    <row r="51" spans="3:171" x14ac:dyDescent="0.25">
      <c r="D51" s="108">
        <f>D21</f>
        <v>39814</v>
      </c>
      <c r="E51" s="108">
        <f>E21</f>
        <v>39845</v>
      </c>
      <c r="F51" s="108">
        <f t="shared" ref="F51:BQ51" si="218">F21</f>
        <v>39873</v>
      </c>
      <c r="G51" s="108">
        <f t="shared" si="218"/>
        <v>39904</v>
      </c>
      <c r="H51" s="108">
        <f t="shared" si="218"/>
        <v>39934</v>
      </c>
      <c r="I51" s="108">
        <f t="shared" si="218"/>
        <v>39965</v>
      </c>
      <c r="J51" s="108">
        <f t="shared" si="218"/>
        <v>39995</v>
      </c>
      <c r="K51" s="108">
        <f t="shared" si="218"/>
        <v>40026</v>
      </c>
      <c r="L51" s="108">
        <f t="shared" si="218"/>
        <v>40057</v>
      </c>
      <c r="M51" s="108">
        <f t="shared" si="218"/>
        <v>40087</v>
      </c>
      <c r="N51" s="108">
        <f t="shared" si="218"/>
        <v>40118</v>
      </c>
      <c r="O51" s="108">
        <f t="shared" si="218"/>
        <v>40148</v>
      </c>
      <c r="P51" s="108">
        <f t="shared" si="218"/>
        <v>40179</v>
      </c>
      <c r="Q51" s="108">
        <f t="shared" si="218"/>
        <v>40210</v>
      </c>
      <c r="R51" s="108">
        <f t="shared" si="218"/>
        <v>40238</v>
      </c>
      <c r="S51" s="108">
        <f t="shared" si="218"/>
        <v>40269</v>
      </c>
      <c r="T51" s="108">
        <f t="shared" si="218"/>
        <v>40299</v>
      </c>
      <c r="U51" s="108">
        <f t="shared" si="218"/>
        <v>40330</v>
      </c>
      <c r="V51" s="108">
        <f t="shared" si="218"/>
        <v>40360</v>
      </c>
      <c r="W51" s="108">
        <f t="shared" si="218"/>
        <v>40391</v>
      </c>
      <c r="X51" s="108">
        <f t="shared" si="218"/>
        <v>40422</v>
      </c>
      <c r="Y51" s="108">
        <f t="shared" si="218"/>
        <v>40452</v>
      </c>
      <c r="Z51" s="108">
        <f t="shared" si="218"/>
        <v>40483</v>
      </c>
      <c r="AA51" s="108">
        <f t="shared" si="218"/>
        <v>40513</v>
      </c>
      <c r="AB51" s="108">
        <f t="shared" si="218"/>
        <v>40544</v>
      </c>
      <c r="AC51" s="108">
        <f t="shared" si="218"/>
        <v>40575</v>
      </c>
      <c r="AD51" s="108">
        <f t="shared" si="218"/>
        <v>40603</v>
      </c>
      <c r="AE51" s="108">
        <f t="shared" si="218"/>
        <v>40634</v>
      </c>
      <c r="AF51" s="108">
        <f t="shared" si="218"/>
        <v>40664</v>
      </c>
      <c r="AG51" s="108">
        <f t="shared" si="218"/>
        <v>40695</v>
      </c>
      <c r="AH51" s="108">
        <f t="shared" si="218"/>
        <v>40725</v>
      </c>
      <c r="AI51" s="108">
        <f t="shared" si="218"/>
        <v>40756</v>
      </c>
      <c r="AJ51" s="108">
        <f t="shared" si="218"/>
        <v>40787</v>
      </c>
      <c r="AK51" s="108">
        <f t="shared" si="218"/>
        <v>40817</v>
      </c>
      <c r="AL51" s="108">
        <f t="shared" si="218"/>
        <v>40848</v>
      </c>
      <c r="AM51" s="108">
        <f t="shared" si="218"/>
        <v>40878</v>
      </c>
      <c r="AN51" s="108">
        <f t="shared" si="218"/>
        <v>40909</v>
      </c>
      <c r="AO51" s="108">
        <f t="shared" si="218"/>
        <v>40940</v>
      </c>
      <c r="AP51" s="108">
        <f t="shared" si="218"/>
        <v>40969</v>
      </c>
      <c r="AQ51" s="108">
        <f t="shared" si="218"/>
        <v>41000</v>
      </c>
      <c r="AR51" s="108">
        <f t="shared" si="218"/>
        <v>41030</v>
      </c>
      <c r="AS51" s="108">
        <f t="shared" si="218"/>
        <v>41061</v>
      </c>
      <c r="AT51" s="108">
        <f t="shared" si="218"/>
        <v>41091</v>
      </c>
      <c r="AU51" s="108">
        <f t="shared" si="218"/>
        <v>41122</v>
      </c>
      <c r="AV51" s="108">
        <f t="shared" si="218"/>
        <v>41153</v>
      </c>
      <c r="AW51" s="108">
        <f t="shared" si="218"/>
        <v>41183</v>
      </c>
      <c r="AX51" s="108">
        <f t="shared" si="218"/>
        <v>41214</v>
      </c>
      <c r="AY51" s="108">
        <f t="shared" si="218"/>
        <v>41244</v>
      </c>
      <c r="AZ51" s="108">
        <f t="shared" si="218"/>
        <v>41275</v>
      </c>
      <c r="BA51" s="108">
        <f t="shared" si="218"/>
        <v>41306</v>
      </c>
      <c r="BB51" s="108">
        <f t="shared" si="218"/>
        <v>41334</v>
      </c>
      <c r="BC51" s="108">
        <f t="shared" si="218"/>
        <v>41365</v>
      </c>
      <c r="BD51" s="108">
        <f t="shared" si="218"/>
        <v>41395</v>
      </c>
      <c r="BE51" s="108">
        <f t="shared" si="218"/>
        <v>41426</v>
      </c>
      <c r="BF51" s="108">
        <f t="shared" si="218"/>
        <v>41456</v>
      </c>
      <c r="BG51" s="108">
        <f t="shared" si="218"/>
        <v>41487</v>
      </c>
      <c r="BH51" s="108">
        <f t="shared" si="218"/>
        <v>41518</v>
      </c>
      <c r="BI51" s="108">
        <f t="shared" si="218"/>
        <v>41548</v>
      </c>
      <c r="BJ51" s="108">
        <f t="shared" si="218"/>
        <v>41579</v>
      </c>
      <c r="BK51" s="108">
        <f t="shared" si="218"/>
        <v>41609</v>
      </c>
      <c r="BL51" s="108">
        <f t="shared" si="218"/>
        <v>41640</v>
      </c>
      <c r="BM51" s="108">
        <f t="shared" si="218"/>
        <v>41671</v>
      </c>
      <c r="BN51" s="108">
        <f t="shared" si="218"/>
        <v>41699</v>
      </c>
      <c r="BO51" s="108">
        <f t="shared" si="218"/>
        <v>41730</v>
      </c>
      <c r="BP51" s="108">
        <f t="shared" si="218"/>
        <v>41760</v>
      </c>
      <c r="BQ51" s="108">
        <f t="shared" si="218"/>
        <v>41791</v>
      </c>
      <c r="BR51" s="108">
        <f t="shared" ref="BR51:EC51" si="219">BR21</f>
        <v>41821</v>
      </c>
      <c r="BS51" s="108">
        <f t="shared" si="219"/>
        <v>41852</v>
      </c>
      <c r="BT51" s="108">
        <f t="shared" si="219"/>
        <v>41883</v>
      </c>
      <c r="BU51" s="108">
        <f t="shared" si="219"/>
        <v>41913</v>
      </c>
      <c r="BV51" s="108">
        <f t="shared" si="219"/>
        <v>41944</v>
      </c>
      <c r="BW51" s="108">
        <f t="shared" si="219"/>
        <v>41974</v>
      </c>
      <c r="BX51" s="108">
        <f t="shared" si="219"/>
        <v>42005</v>
      </c>
      <c r="BY51" s="108">
        <f t="shared" si="219"/>
        <v>42036</v>
      </c>
      <c r="BZ51" s="108">
        <f t="shared" si="219"/>
        <v>42064</v>
      </c>
      <c r="CA51" s="108">
        <f t="shared" si="219"/>
        <v>42095</v>
      </c>
      <c r="CB51" s="108">
        <f t="shared" si="219"/>
        <v>42125</v>
      </c>
      <c r="CC51" s="108">
        <f t="shared" si="219"/>
        <v>42156</v>
      </c>
      <c r="CD51" s="108">
        <f t="shared" si="219"/>
        <v>42186</v>
      </c>
      <c r="CE51" s="108">
        <f t="shared" si="219"/>
        <v>42217</v>
      </c>
      <c r="CF51" s="108">
        <f t="shared" si="219"/>
        <v>42248</v>
      </c>
      <c r="CG51" s="108">
        <f t="shared" si="219"/>
        <v>42278</v>
      </c>
      <c r="CH51" s="108">
        <f t="shared" si="219"/>
        <v>42309</v>
      </c>
      <c r="CI51" s="108">
        <f t="shared" si="219"/>
        <v>42339</v>
      </c>
      <c r="CJ51" s="108">
        <f t="shared" si="219"/>
        <v>42370</v>
      </c>
      <c r="CK51" s="108">
        <f t="shared" si="219"/>
        <v>42401</v>
      </c>
      <c r="CL51" s="108">
        <f t="shared" si="219"/>
        <v>42430</v>
      </c>
      <c r="CM51" s="108">
        <f t="shared" si="219"/>
        <v>42461</v>
      </c>
      <c r="CN51" s="108">
        <f t="shared" si="219"/>
        <v>42491</v>
      </c>
      <c r="CO51" s="108">
        <f t="shared" si="219"/>
        <v>42522</v>
      </c>
      <c r="CP51" s="108">
        <f t="shared" si="219"/>
        <v>42552</v>
      </c>
      <c r="CQ51" s="108">
        <f t="shared" si="219"/>
        <v>42583</v>
      </c>
      <c r="CR51" s="108">
        <f t="shared" si="219"/>
        <v>42614</v>
      </c>
      <c r="CS51" s="108">
        <f t="shared" si="219"/>
        <v>42644</v>
      </c>
      <c r="CT51" s="108">
        <f t="shared" si="219"/>
        <v>42675</v>
      </c>
      <c r="CU51" s="108">
        <f t="shared" si="219"/>
        <v>42705</v>
      </c>
      <c r="CV51" s="108">
        <f t="shared" si="219"/>
        <v>42736</v>
      </c>
      <c r="CW51" s="108">
        <f t="shared" si="219"/>
        <v>42767</v>
      </c>
      <c r="CX51" s="108">
        <f t="shared" si="219"/>
        <v>42795</v>
      </c>
      <c r="CY51" s="108">
        <f t="shared" si="219"/>
        <v>42826</v>
      </c>
      <c r="CZ51" s="108">
        <f t="shared" si="219"/>
        <v>42856</v>
      </c>
      <c r="DA51" s="108">
        <f t="shared" si="219"/>
        <v>42887</v>
      </c>
      <c r="DB51" s="108">
        <f t="shared" si="219"/>
        <v>42917</v>
      </c>
      <c r="DC51" s="108">
        <f t="shared" si="219"/>
        <v>42948</v>
      </c>
      <c r="DD51" s="108">
        <f t="shared" si="219"/>
        <v>42979</v>
      </c>
      <c r="DE51" s="108">
        <f t="shared" si="219"/>
        <v>43009</v>
      </c>
      <c r="DF51" s="108">
        <f t="shared" si="219"/>
        <v>43040</v>
      </c>
      <c r="DG51" s="108">
        <f t="shared" si="219"/>
        <v>43070</v>
      </c>
      <c r="DH51" s="108">
        <f t="shared" si="219"/>
        <v>43101</v>
      </c>
      <c r="DI51" s="108">
        <f t="shared" si="219"/>
        <v>43132</v>
      </c>
      <c r="DJ51" s="108">
        <f t="shared" si="219"/>
        <v>43160</v>
      </c>
      <c r="DK51" s="108">
        <f t="shared" si="219"/>
        <v>43191</v>
      </c>
      <c r="DL51" s="108">
        <f t="shared" si="219"/>
        <v>43221</v>
      </c>
      <c r="DM51" s="108">
        <f t="shared" si="219"/>
        <v>43252</v>
      </c>
      <c r="DN51" s="108">
        <f t="shared" si="219"/>
        <v>43282</v>
      </c>
      <c r="DO51" s="108">
        <f t="shared" si="219"/>
        <v>43313</v>
      </c>
      <c r="DP51" s="108">
        <f t="shared" si="219"/>
        <v>43344</v>
      </c>
      <c r="DQ51" s="108">
        <f t="shared" si="219"/>
        <v>43374</v>
      </c>
      <c r="DR51" s="108">
        <f t="shared" si="219"/>
        <v>43405</v>
      </c>
      <c r="DS51" s="108">
        <f t="shared" si="219"/>
        <v>43435</v>
      </c>
      <c r="DT51" s="108">
        <f t="shared" si="219"/>
        <v>43466</v>
      </c>
      <c r="DU51" s="108">
        <f t="shared" si="219"/>
        <v>43497</v>
      </c>
      <c r="DV51" s="108">
        <f t="shared" si="219"/>
        <v>43525</v>
      </c>
      <c r="DW51" s="108">
        <f t="shared" si="219"/>
        <v>43556</v>
      </c>
      <c r="DX51" s="108">
        <f t="shared" si="219"/>
        <v>43586</v>
      </c>
      <c r="DY51" s="108">
        <f t="shared" si="219"/>
        <v>43617</v>
      </c>
      <c r="DZ51" s="108">
        <f t="shared" si="219"/>
        <v>43647</v>
      </c>
      <c r="EA51" s="108">
        <f t="shared" si="219"/>
        <v>43678</v>
      </c>
      <c r="EB51" s="108">
        <f t="shared" si="219"/>
        <v>43709</v>
      </c>
      <c r="EC51" s="108">
        <f t="shared" si="219"/>
        <v>43739</v>
      </c>
      <c r="ED51" s="108">
        <f t="shared" ref="ED51:FC51" si="220">ED21</f>
        <v>43770</v>
      </c>
      <c r="EE51" s="108">
        <f t="shared" si="220"/>
        <v>43800</v>
      </c>
      <c r="EF51" s="108">
        <f t="shared" si="220"/>
        <v>43831</v>
      </c>
      <c r="EG51" s="108">
        <f t="shared" si="220"/>
        <v>43862</v>
      </c>
      <c r="EH51" s="108">
        <f t="shared" si="220"/>
        <v>43891</v>
      </c>
      <c r="EI51" s="108">
        <f t="shared" si="220"/>
        <v>43922</v>
      </c>
      <c r="EJ51" s="108">
        <f t="shared" si="220"/>
        <v>43952</v>
      </c>
      <c r="EK51" s="108">
        <f t="shared" si="220"/>
        <v>43983</v>
      </c>
      <c r="EL51" s="108">
        <f t="shared" si="220"/>
        <v>44013</v>
      </c>
      <c r="EM51" s="108">
        <f t="shared" si="220"/>
        <v>44044</v>
      </c>
      <c r="EN51" s="108">
        <f t="shared" si="220"/>
        <v>44075</v>
      </c>
      <c r="EO51" s="108">
        <f t="shared" si="220"/>
        <v>44105</v>
      </c>
      <c r="EP51" s="108">
        <f t="shared" si="220"/>
        <v>44136</v>
      </c>
      <c r="EQ51" s="108">
        <f t="shared" si="220"/>
        <v>44166</v>
      </c>
      <c r="ER51" s="108">
        <f t="shared" si="220"/>
        <v>44197</v>
      </c>
      <c r="ES51" s="108">
        <f t="shared" si="220"/>
        <v>44228</v>
      </c>
      <c r="ET51" s="108">
        <f t="shared" si="220"/>
        <v>44256</v>
      </c>
      <c r="EU51" s="108">
        <f t="shared" si="220"/>
        <v>44287</v>
      </c>
      <c r="EV51" s="108">
        <f t="shared" si="220"/>
        <v>44317</v>
      </c>
      <c r="EW51" s="108">
        <f t="shared" si="220"/>
        <v>44348</v>
      </c>
      <c r="EX51" s="108">
        <f t="shared" si="220"/>
        <v>44378</v>
      </c>
      <c r="EY51" s="108">
        <f t="shared" si="220"/>
        <v>44409</v>
      </c>
      <c r="EZ51" s="108">
        <f t="shared" si="220"/>
        <v>44440</v>
      </c>
      <c r="FA51" s="108">
        <f t="shared" si="220"/>
        <v>44470</v>
      </c>
      <c r="FB51" s="108">
        <f t="shared" si="220"/>
        <v>44501</v>
      </c>
      <c r="FC51" s="108">
        <f t="shared" si="220"/>
        <v>44531</v>
      </c>
      <c r="FD51" s="108">
        <f>FD29</f>
        <v>44562</v>
      </c>
      <c r="FE51" s="108">
        <f>FE29</f>
        <v>44593</v>
      </c>
      <c r="FF51" s="108">
        <f t="shared" ref="FF51:FO51" si="221">FF29</f>
        <v>44621</v>
      </c>
      <c r="FG51" s="108">
        <f t="shared" si="221"/>
        <v>44652</v>
      </c>
      <c r="FH51" s="108">
        <f t="shared" si="221"/>
        <v>44682</v>
      </c>
      <c r="FI51" s="108">
        <f t="shared" si="221"/>
        <v>44713</v>
      </c>
      <c r="FJ51" s="108">
        <f t="shared" si="221"/>
        <v>44743</v>
      </c>
      <c r="FK51" s="108">
        <f t="shared" si="221"/>
        <v>44774</v>
      </c>
      <c r="FL51" s="108">
        <f t="shared" si="221"/>
        <v>44805</v>
      </c>
      <c r="FM51" s="108">
        <f t="shared" si="221"/>
        <v>44835</v>
      </c>
      <c r="FN51" s="108">
        <f t="shared" si="221"/>
        <v>44866</v>
      </c>
      <c r="FO51" s="108">
        <f t="shared" si="221"/>
        <v>44896</v>
      </c>
    </row>
    <row r="52" spans="3:171" x14ac:dyDescent="0.25">
      <c r="C52" s="2" t="str">
        <f>C45</f>
        <v>MTN</v>
      </c>
      <c r="D52" s="115">
        <v>0</v>
      </c>
      <c r="E52" s="116" t="e">
        <f>E38/E45</f>
        <v>#DIV/0!</v>
      </c>
      <c r="F52" s="116" t="e">
        <f t="shared" ref="F52:BQ53" si="222">F38/F45</f>
        <v>#DIV/0!</v>
      </c>
      <c r="G52" s="116" t="e">
        <f t="shared" si="222"/>
        <v>#DIV/0!</v>
      </c>
      <c r="H52" s="116" t="e">
        <f t="shared" si="222"/>
        <v>#DIV/0!</v>
      </c>
      <c r="I52" s="116" t="e">
        <f t="shared" si="222"/>
        <v>#DIV/0!</v>
      </c>
      <c r="J52" s="116" t="e">
        <f t="shared" si="222"/>
        <v>#DIV/0!</v>
      </c>
      <c r="K52" s="116" t="e">
        <f t="shared" si="222"/>
        <v>#DIV/0!</v>
      </c>
      <c r="L52" s="116" t="e">
        <f t="shared" si="222"/>
        <v>#DIV/0!</v>
      </c>
      <c r="M52" s="116" t="e">
        <f t="shared" si="222"/>
        <v>#DIV/0!</v>
      </c>
      <c r="N52" s="116" t="e">
        <f t="shared" si="222"/>
        <v>#REF!</v>
      </c>
      <c r="O52" s="116" t="e">
        <f t="shared" si="222"/>
        <v>#REF!</v>
      </c>
      <c r="P52" s="116" t="e">
        <f t="shared" si="222"/>
        <v>#DIV/0!</v>
      </c>
      <c r="Q52" s="116" t="e">
        <f t="shared" si="222"/>
        <v>#DIV/0!</v>
      </c>
      <c r="R52" s="116" t="e">
        <f t="shared" si="222"/>
        <v>#DIV/0!</v>
      </c>
      <c r="S52" s="116" t="e">
        <f t="shared" si="222"/>
        <v>#DIV/0!</v>
      </c>
      <c r="T52" s="116" t="e">
        <f t="shared" si="222"/>
        <v>#DIV/0!</v>
      </c>
      <c r="U52" s="116" t="e">
        <f t="shared" si="222"/>
        <v>#DIV/0!</v>
      </c>
      <c r="V52" s="116">
        <f t="shared" si="222"/>
        <v>0.76184299714901693</v>
      </c>
      <c r="W52" s="116">
        <f t="shared" si="222"/>
        <v>-1.103860244281007</v>
      </c>
      <c r="X52" s="116">
        <f t="shared" si="222"/>
        <v>-0.90599720875917622</v>
      </c>
      <c r="Y52" s="116">
        <f t="shared" si="222"/>
        <v>-0.90031394002876575</v>
      </c>
      <c r="Z52" s="116">
        <f t="shared" si="222"/>
        <v>-0.23098615575503495</v>
      </c>
      <c r="AA52" s="116">
        <f t="shared" si="222"/>
        <v>-1.6540382816336192</v>
      </c>
      <c r="AB52" s="116">
        <f t="shared" si="222"/>
        <v>-0.24355386805807105</v>
      </c>
      <c r="AC52" s="116">
        <f t="shared" si="222"/>
        <v>2.7086549621997028E-2</v>
      </c>
      <c r="AD52" s="116">
        <f t="shared" si="222"/>
        <v>0.34807638595417423</v>
      </c>
      <c r="AE52" s="116">
        <f t="shared" si="222"/>
        <v>8.0150031413798714E-2</v>
      </c>
      <c r="AF52" s="116">
        <f t="shared" si="222"/>
        <v>-0.90651259337623291</v>
      </c>
      <c r="AG52" s="116">
        <f t="shared" si="222"/>
        <v>-4.1989961570715515</v>
      </c>
      <c r="AH52" s="116">
        <f t="shared" si="222"/>
        <v>-0.18982328110625699</v>
      </c>
      <c r="AI52" s="116">
        <f t="shared" si="222"/>
        <v>-1.8826769200221609</v>
      </c>
      <c r="AJ52" s="116">
        <f t="shared" si="222"/>
        <v>-0.65924811124698524</v>
      </c>
      <c r="AK52" s="116">
        <f t="shared" si="222"/>
        <v>-0.8062982084054986</v>
      </c>
      <c r="AL52" s="116">
        <f t="shared" si="222"/>
        <v>-0.50887234320188846</v>
      </c>
      <c r="AM52" s="116">
        <f t="shared" si="222"/>
        <v>6.6629330399300386</v>
      </c>
      <c r="AN52" s="116">
        <f t="shared" si="222"/>
        <v>-2.8771796654495072E-2</v>
      </c>
      <c r="AO52" s="116">
        <f t="shared" si="222"/>
        <v>-0.10123558894750936</v>
      </c>
      <c r="AP52" s="116">
        <f t="shared" si="222"/>
        <v>-0.15155160871527559</v>
      </c>
      <c r="AQ52" s="116">
        <f t="shared" si="222"/>
        <v>-1.6016299175559545</v>
      </c>
      <c r="AR52" s="116">
        <f t="shared" si="222"/>
        <v>-1.7020043243745084</v>
      </c>
      <c r="AS52" s="116">
        <f t="shared" si="222"/>
        <v>0.25453491587314869</v>
      </c>
      <c r="AT52" s="116">
        <f t="shared" si="222"/>
        <v>-0.39276303074388164</v>
      </c>
      <c r="AU52" s="116">
        <f t="shared" si="222"/>
        <v>0.21206952068839643</v>
      </c>
      <c r="AV52" s="116">
        <f t="shared" si="222"/>
        <v>-1.6534654814973053</v>
      </c>
      <c r="AW52" s="116">
        <f t="shared" si="222"/>
        <v>1.2206088154410992</v>
      </c>
      <c r="AX52" s="116">
        <f t="shared" si="222"/>
        <v>-0.580678403546254</v>
      </c>
      <c r="AY52" s="116">
        <f t="shared" si="222"/>
        <v>-1.7751752281485857</v>
      </c>
      <c r="AZ52" s="116">
        <f t="shared" si="222"/>
        <v>-0.43219794222211994</v>
      </c>
      <c r="BA52" s="116">
        <f t="shared" si="222"/>
        <v>3.778577434888017</v>
      </c>
      <c r="BB52" s="116">
        <f t="shared" si="222"/>
        <v>-1.3736904554407993E-2</v>
      </c>
      <c r="BC52" s="116">
        <f t="shared" si="222"/>
        <v>0.95997984321775887</v>
      </c>
      <c r="BD52" s="116">
        <f t="shared" si="222"/>
        <v>-5.0675472820537273</v>
      </c>
      <c r="BE52" s="116">
        <f t="shared" si="222"/>
        <v>-0.82506817390673648</v>
      </c>
      <c r="BF52" s="116">
        <f t="shared" si="222"/>
        <v>-0.39777816554559475</v>
      </c>
      <c r="BG52" s="116">
        <f t="shared" si="222"/>
        <v>-1.564015968388246</v>
      </c>
      <c r="BH52" s="116">
        <f t="shared" si="222"/>
        <v>19.301529840210886</v>
      </c>
      <c r="BI52" s="116">
        <f t="shared" si="222"/>
        <v>-0.7177816831581757</v>
      </c>
      <c r="BJ52" s="116">
        <f t="shared" si="222"/>
        <v>-0.27013877108743495</v>
      </c>
      <c r="BK52" s="116">
        <f t="shared" si="222"/>
        <v>-1.9100118965105404</v>
      </c>
      <c r="BL52" s="116">
        <f t="shared" si="222"/>
        <v>-1.490813177948934</v>
      </c>
      <c r="BM52" s="116">
        <f t="shared" si="222"/>
        <v>1.9029903245971693</v>
      </c>
      <c r="BN52" s="116">
        <f t="shared" si="222"/>
        <v>-0.33881164628586846</v>
      </c>
      <c r="BO52" s="116">
        <f t="shared" si="222"/>
        <v>-2.5760260418811987</v>
      </c>
      <c r="BP52" s="116">
        <f t="shared" si="222"/>
        <v>-1.7122976956884206</v>
      </c>
      <c r="BQ52" s="116">
        <f t="shared" si="222"/>
        <v>-4.3128483432651148</v>
      </c>
      <c r="BR52" s="116">
        <f t="shared" ref="BR52:EC54" si="223">BR38/BR45</f>
        <v>-0.51486717951614991</v>
      </c>
      <c r="BS52" s="116">
        <f t="shared" si="223"/>
        <v>-3.1475718029075135</v>
      </c>
      <c r="BT52" s="116">
        <f t="shared" si="223"/>
        <v>5.9906287247037131</v>
      </c>
      <c r="BU52" s="116">
        <f t="shared" si="223"/>
        <v>-1.0468948689557964</v>
      </c>
      <c r="BV52" s="116">
        <f t="shared" si="223"/>
        <v>-0.22261491511881296</v>
      </c>
      <c r="BW52" s="116">
        <f t="shared" si="223"/>
        <v>-7.2338077741402573</v>
      </c>
      <c r="BX52" s="116">
        <f t="shared" si="223"/>
        <v>-0.76444117821799673</v>
      </c>
      <c r="BY52" s="116">
        <f t="shared" si="223"/>
        <v>-26.994576014584702</v>
      </c>
      <c r="BZ52" s="116">
        <f t="shared" si="223"/>
        <v>-1.9383103036063141</v>
      </c>
      <c r="CA52" s="116">
        <f t="shared" si="223"/>
        <v>10.627052409815073</v>
      </c>
      <c r="CB52" s="116">
        <f t="shared" si="223"/>
        <v>3.9487666167493471</v>
      </c>
      <c r="CC52" s="116">
        <f t="shared" si="223"/>
        <v>-0.82716925063528512</v>
      </c>
      <c r="CD52" s="116">
        <f t="shared" si="223"/>
        <v>4.7818350587008904</v>
      </c>
      <c r="CE52" s="116">
        <f t="shared" si="223"/>
        <v>-24.152576669491246</v>
      </c>
      <c r="CF52" s="116">
        <f t="shared" si="223"/>
        <v>73.030704458336345</v>
      </c>
      <c r="CG52" s="116">
        <f t="shared" si="223"/>
        <v>-0.24551311493790295</v>
      </c>
      <c r="CH52" s="116">
        <f t="shared" si="223"/>
        <v>-0.9057016192659858</v>
      </c>
      <c r="CI52" s="116">
        <f t="shared" si="223"/>
        <v>-1.7520504648976138</v>
      </c>
      <c r="CJ52" s="116">
        <f t="shared" si="223"/>
        <v>0.45897583331518699</v>
      </c>
      <c r="CK52" s="116">
        <f t="shared" si="223"/>
        <v>-9.8998072112423396E-2</v>
      </c>
      <c r="CL52" s="116">
        <f t="shared" si="223"/>
        <v>-1.1852069475382925</v>
      </c>
      <c r="CM52" s="116">
        <f t="shared" si="223"/>
        <v>-1.465266084166591</v>
      </c>
      <c r="CN52" s="116">
        <f t="shared" si="223"/>
        <v>-0.56053566788411402</v>
      </c>
      <c r="CO52" s="116">
        <f t="shared" si="223"/>
        <v>-9.1234638155840084</v>
      </c>
      <c r="CP52" s="116">
        <f t="shared" si="223"/>
        <v>-3.3224265193534488</v>
      </c>
      <c r="CQ52" s="116">
        <f t="shared" si="223"/>
        <v>-1.98392818923314</v>
      </c>
      <c r="CR52" s="116">
        <f t="shared" si="223"/>
        <v>-0.69937304800912325</v>
      </c>
      <c r="CS52" s="116">
        <f t="shared" si="223"/>
        <v>-2.1546342018298446</v>
      </c>
      <c r="CT52" s="116">
        <f t="shared" si="223"/>
        <v>-9.626750814876775E-2</v>
      </c>
      <c r="CU52" s="116">
        <f t="shared" si="223"/>
        <v>5.8645363321714834</v>
      </c>
      <c r="CV52" s="116">
        <f t="shared" si="223"/>
        <v>-1.4782000658994139</v>
      </c>
      <c r="CW52" s="116">
        <f t="shared" si="223"/>
        <v>0.60526016091564094</v>
      </c>
      <c r="CX52" s="116">
        <f t="shared" si="223"/>
        <v>-1.7669691357589643</v>
      </c>
      <c r="CY52" s="116">
        <f t="shared" si="223"/>
        <v>-2.9559009752413052</v>
      </c>
      <c r="CZ52" s="116">
        <f t="shared" si="223"/>
        <v>-8.7082704302039495</v>
      </c>
      <c r="DA52" s="116">
        <f t="shared" si="223"/>
        <v>22.248744406956675</v>
      </c>
      <c r="DB52" s="116">
        <f t="shared" si="223"/>
        <v>1.2998175976252657</v>
      </c>
      <c r="DC52" s="116">
        <f t="shared" si="223"/>
        <v>0.41484486178339836</v>
      </c>
      <c r="DD52" s="116">
        <f t="shared" si="223"/>
        <v>-15.618375657242508</v>
      </c>
      <c r="DE52" s="116">
        <f t="shared" si="223"/>
        <v>8.4909974824269465</v>
      </c>
      <c r="DF52" s="116">
        <f t="shared" si="223"/>
        <v>-1.605976421807171</v>
      </c>
      <c r="DG52" s="116">
        <f t="shared" si="223"/>
        <v>-1.2723915059627526</v>
      </c>
      <c r="DH52" s="116">
        <f t="shared" si="223"/>
        <v>-1.3769091728056326</v>
      </c>
      <c r="DI52" s="116">
        <f t="shared" si="223"/>
        <v>-1.431811953383926</v>
      </c>
      <c r="DJ52" s="116">
        <f t="shared" si="223"/>
        <v>-0.86369466515291216</v>
      </c>
      <c r="DK52" s="116">
        <f t="shared" si="223"/>
        <v>1.14878753221542</v>
      </c>
      <c r="DL52" s="116">
        <f t="shared" si="223"/>
        <v>0.70501655942080588</v>
      </c>
      <c r="DM52" s="116">
        <f t="shared" si="223"/>
        <v>-2.3440400709494686</v>
      </c>
      <c r="DN52" s="116">
        <f t="shared" si="223"/>
        <v>0.91305165705324765</v>
      </c>
      <c r="DO52" s="116">
        <f t="shared" si="223"/>
        <v>3.2720716997509078</v>
      </c>
      <c r="DP52" s="116">
        <f t="shared" si="223"/>
        <v>1.4167168813921425</v>
      </c>
      <c r="DQ52" s="116">
        <f t="shared" si="223"/>
        <v>-6.2611579632764261E-4</v>
      </c>
      <c r="DR52" s="116">
        <f t="shared" si="223"/>
        <v>-2.5642996502178019</v>
      </c>
      <c r="DS52" s="116">
        <f t="shared" si="223"/>
        <v>-1.7179658955121329</v>
      </c>
      <c r="DT52" s="116">
        <f t="shared" si="223"/>
        <v>1.264453180818053</v>
      </c>
      <c r="DU52" s="116">
        <f t="shared" si="223"/>
        <v>1.272721508253511</v>
      </c>
      <c r="DV52" s="116">
        <f t="shared" si="223"/>
        <v>4.0736535215284988</v>
      </c>
      <c r="DW52" s="116">
        <f t="shared" si="223"/>
        <v>-2.6624029202999693</v>
      </c>
      <c r="DX52" s="116">
        <f t="shared" si="223"/>
        <v>-6.502169966692958</v>
      </c>
      <c r="DY52" s="116">
        <f t="shared" si="223"/>
        <v>-0.83837644428511549</v>
      </c>
      <c r="DZ52" s="116">
        <f t="shared" si="223"/>
        <v>-2.6863284982511746</v>
      </c>
      <c r="EA52" s="116">
        <f t="shared" si="223"/>
        <v>-3.1149722185829544E-2</v>
      </c>
      <c r="EB52" s="116">
        <f t="shared" si="223"/>
        <v>0.29073744030911169</v>
      </c>
      <c r="EC52" s="116">
        <f t="shared" si="223"/>
        <v>-0.62184075419159324</v>
      </c>
      <c r="ED52" s="116">
        <f t="shared" ref="ED52:FC54" si="224">ED38/ED45</f>
        <v>-3.2682937293771923</v>
      </c>
      <c r="EE52" s="116">
        <f t="shared" si="224"/>
        <v>-5.2603547300547309</v>
      </c>
      <c r="EF52" s="116">
        <f t="shared" si="224"/>
        <v>-0.15643209175037601</v>
      </c>
      <c r="EG52" s="116">
        <f t="shared" si="224"/>
        <v>-0.38304304009426932</v>
      </c>
      <c r="EH52" s="116">
        <f t="shared" si="224"/>
        <v>-0.84175480628773081</v>
      </c>
      <c r="EI52" s="116">
        <f t="shared" si="224"/>
        <v>-1.8694652885280774</v>
      </c>
      <c r="EJ52" s="116">
        <f t="shared" si="224"/>
        <v>1.6344742331569415</v>
      </c>
      <c r="EK52" s="116">
        <f t="shared" si="224"/>
        <v>-0.48713391846136389</v>
      </c>
      <c r="EL52" s="116">
        <f t="shared" si="224"/>
        <v>-1.6493059049219787</v>
      </c>
      <c r="EM52" s="116">
        <f t="shared" si="224"/>
        <v>-0.87536705618277744</v>
      </c>
      <c r="EN52" s="116">
        <f t="shared" si="224"/>
        <v>-0.41466260596625598</v>
      </c>
      <c r="EO52" s="116">
        <f t="shared" si="224"/>
        <v>4.1396347334754911E-2</v>
      </c>
      <c r="EP52" s="116">
        <f t="shared" si="224"/>
        <v>-2.0723442078864074</v>
      </c>
      <c r="EQ52" s="116">
        <f t="shared" si="224"/>
        <v>-2.7974721879599613</v>
      </c>
      <c r="ER52" s="116">
        <f t="shared" si="224"/>
        <v>-0.38151118862005456</v>
      </c>
      <c r="ES52" s="116">
        <f t="shared" si="224"/>
        <v>0.22051212432873102</v>
      </c>
      <c r="ET52" s="116">
        <f t="shared" si="224"/>
        <v>-44.279575800638362</v>
      </c>
      <c r="EU52" s="116">
        <f t="shared" si="224"/>
        <v>3.6738799814117038</v>
      </c>
      <c r="EV52" s="116">
        <f t="shared" si="224"/>
        <v>-10.238695549243232</v>
      </c>
      <c r="EW52" s="116">
        <f t="shared" si="224"/>
        <v>-26.3640485175872</v>
      </c>
      <c r="EX52" s="116">
        <f t="shared" si="224"/>
        <v>-19.455786360299985</v>
      </c>
      <c r="EY52" s="116">
        <f t="shared" si="224"/>
        <v>-6.4365343713857355</v>
      </c>
      <c r="EZ52" s="116">
        <f t="shared" si="224"/>
        <v>1.0426159609256798</v>
      </c>
      <c r="FA52" s="116">
        <f t="shared" si="224"/>
        <v>-6.2875949820740971</v>
      </c>
      <c r="FB52" s="116">
        <f t="shared" si="224"/>
        <v>-12.103464686801114</v>
      </c>
      <c r="FC52" s="116">
        <f t="shared" si="224"/>
        <v>3.5254378083162083</v>
      </c>
      <c r="FD52" s="116">
        <f t="shared" ref="FD52:FE52" si="225">FD38/FD45</f>
        <v>2.1110708056193905</v>
      </c>
      <c r="FE52" s="116">
        <f t="shared" si="225"/>
        <v>9.4400831358361827</v>
      </c>
      <c r="FF52" s="116">
        <f t="shared" ref="FF52:FO52" si="226">FF38/FF45</f>
        <v>5.7544922201098734</v>
      </c>
      <c r="FG52" s="116">
        <f t="shared" si="226"/>
        <v>-9.7221838592836896E-2</v>
      </c>
      <c r="FH52" s="116">
        <f t="shared" si="226"/>
        <v>-2.3463391555987578</v>
      </c>
      <c r="FI52" s="116">
        <f t="shared" si="226"/>
        <v>-4.0598961144494261</v>
      </c>
      <c r="FJ52" s="116">
        <f t="shared" si="226"/>
        <v>-8.2645075838918451</v>
      </c>
      <c r="FK52" s="116">
        <f t="shared" si="226"/>
        <v>-1.9626559058818038</v>
      </c>
      <c r="FL52" s="116">
        <f t="shared" si="226"/>
        <v>-1.3158451647344773</v>
      </c>
      <c r="FM52" s="116">
        <f t="shared" si="226"/>
        <v>-2.102813560536315</v>
      </c>
      <c r="FN52" s="116">
        <f t="shared" si="226"/>
        <v>-5.1590156038178829</v>
      </c>
      <c r="FO52" s="116">
        <f t="shared" si="226"/>
        <v>68.30650141327348</v>
      </c>
    </row>
    <row r="53" spans="3:171" x14ac:dyDescent="0.25">
      <c r="C53" s="2" t="str">
        <f t="shared" ref="C53:C54" si="227">C46</f>
        <v>Airtel</v>
      </c>
      <c r="D53" s="113"/>
      <c r="E53" s="116" t="e">
        <f t="shared" ref="E53:T54" si="228">E39/E46</f>
        <v>#DIV/0!</v>
      </c>
      <c r="F53" s="116" t="e">
        <f t="shared" si="228"/>
        <v>#DIV/0!</v>
      </c>
      <c r="G53" s="116" t="e">
        <f t="shared" si="228"/>
        <v>#DIV/0!</v>
      </c>
      <c r="H53" s="116" t="e">
        <f t="shared" si="228"/>
        <v>#DIV/0!</v>
      </c>
      <c r="I53" s="116" t="e">
        <f t="shared" si="228"/>
        <v>#DIV/0!</v>
      </c>
      <c r="J53" s="116" t="e">
        <f t="shared" si="228"/>
        <v>#DIV/0!</v>
      </c>
      <c r="K53" s="116" t="e">
        <f t="shared" si="228"/>
        <v>#DIV/0!</v>
      </c>
      <c r="L53" s="116" t="e">
        <f t="shared" si="228"/>
        <v>#DIV/0!</v>
      </c>
      <c r="M53" s="116" t="e">
        <f t="shared" si="228"/>
        <v>#DIV/0!</v>
      </c>
      <c r="N53" s="116" t="e">
        <f t="shared" si="228"/>
        <v>#DIV/0!</v>
      </c>
      <c r="O53" s="116" t="e">
        <f t="shared" si="228"/>
        <v>#DIV/0!</v>
      </c>
      <c r="P53" s="116" t="e">
        <f t="shared" si="228"/>
        <v>#DIV/0!</v>
      </c>
      <c r="Q53" s="116" t="e">
        <f t="shared" si="228"/>
        <v>#DIV/0!</v>
      </c>
      <c r="R53" s="116" t="e">
        <f t="shared" si="228"/>
        <v>#DIV/0!</v>
      </c>
      <c r="S53" s="116" t="e">
        <f t="shared" si="228"/>
        <v>#DIV/0!</v>
      </c>
      <c r="T53" s="116" t="e">
        <f t="shared" si="228"/>
        <v>#DIV/0!</v>
      </c>
      <c r="U53" s="116" t="e">
        <f t="shared" si="222"/>
        <v>#DIV/0!</v>
      </c>
      <c r="V53" s="116" t="e">
        <f t="shared" si="222"/>
        <v>#DIV/0!</v>
      </c>
      <c r="W53" s="116" t="e">
        <f t="shared" si="222"/>
        <v>#DIV/0!</v>
      </c>
      <c r="X53" s="116" t="e">
        <f t="shared" si="222"/>
        <v>#DIV/0!</v>
      </c>
      <c r="Y53" s="116" t="e">
        <f t="shared" si="222"/>
        <v>#DIV/0!</v>
      </c>
      <c r="Z53" s="116" t="e">
        <f t="shared" si="222"/>
        <v>#DIV/0!</v>
      </c>
      <c r="AA53" s="116" t="e">
        <f t="shared" si="222"/>
        <v>#DIV/0!</v>
      </c>
      <c r="AB53" s="116" t="e">
        <f t="shared" si="222"/>
        <v>#DIV/0!</v>
      </c>
      <c r="AC53" s="116" t="e">
        <f t="shared" si="222"/>
        <v>#DIV/0!</v>
      </c>
      <c r="AD53" s="116" t="e">
        <f t="shared" si="222"/>
        <v>#DIV/0!</v>
      </c>
      <c r="AE53" s="116" t="e">
        <f t="shared" si="222"/>
        <v>#DIV/0!</v>
      </c>
      <c r="AF53" s="116" t="e">
        <f t="shared" si="222"/>
        <v>#DIV/0!</v>
      </c>
      <c r="AG53" s="116">
        <f t="shared" si="222"/>
        <v>-2.0597795447128688</v>
      </c>
      <c r="AH53" s="116">
        <f t="shared" si="222"/>
        <v>6.433171200212455E-2</v>
      </c>
      <c r="AI53" s="116">
        <f t="shared" si="222"/>
        <v>-0.69575162221043829</v>
      </c>
      <c r="AJ53" s="116">
        <f t="shared" si="222"/>
        <v>0.26171182003939358</v>
      </c>
      <c r="AK53" s="116">
        <f t="shared" si="222"/>
        <v>0.63472934069674769</v>
      </c>
      <c r="AL53" s="116">
        <f t="shared" si="222"/>
        <v>0.23980834211788712</v>
      </c>
      <c r="AM53" s="116">
        <f t="shared" si="222"/>
        <v>-1.5105599107232166</v>
      </c>
      <c r="AN53" s="116">
        <f t="shared" si="222"/>
        <v>0.58574166781528703</v>
      </c>
      <c r="AO53" s="116">
        <f t="shared" si="222"/>
        <v>0.76923976645866321</v>
      </c>
      <c r="AP53" s="116">
        <f t="shared" si="222"/>
        <v>-0.82059503856576976</v>
      </c>
      <c r="AQ53" s="116">
        <f t="shared" si="222"/>
        <v>-1.4104926861820963</v>
      </c>
      <c r="AR53" s="116">
        <f t="shared" si="222"/>
        <v>-0.49485668626947626</v>
      </c>
      <c r="AS53" s="116">
        <f t="shared" si="222"/>
        <v>0.29200441806406596</v>
      </c>
      <c r="AT53" s="116">
        <f t="shared" si="222"/>
        <v>0.72740549094278772</v>
      </c>
      <c r="AU53" s="116">
        <f t="shared" si="222"/>
        <v>0.96946577100306885</v>
      </c>
      <c r="AV53" s="116">
        <f t="shared" si="222"/>
        <v>0.52945587096706037</v>
      </c>
      <c r="AW53" s="116">
        <f t="shared" si="222"/>
        <v>0.59186736196928447</v>
      </c>
      <c r="AX53" s="116">
        <f t="shared" si="222"/>
        <v>2.2962298128172427</v>
      </c>
      <c r="AY53" s="116">
        <f t="shared" si="222"/>
        <v>-0.26801301194111593</v>
      </c>
      <c r="AZ53" s="116">
        <f t="shared" si="222"/>
        <v>1.1243849966925192</v>
      </c>
      <c r="BA53" s="116">
        <f t="shared" si="222"/>
        <v>4.2863136800947732</v>
      </c>
      <c r="BB53" s="116">
        <f t="shared" si="222"/>
        <v>-75.91331336877299</v>
      </c>
      <c r="BC53" s="116">
        <f t="shared" si="222"/>
        <v>2.8729022905135793</v>
      </c>
      <c r="BD53" s="116">
        <f t="shared" si="222"/>
        <v>0.62379573633493923</v>
      </c>
      <c r="BE53" s="116">
        <f t="shared" si="222"/>
        <v>4.8028862682155529</v>
      </c>
      <c r="BF53" s="116">
        <f t="shared" si="222"/>
        <v>-1.4372558976590422</v>
      </c>
      <c r="BG53" s="116">
        <f t="shared" si="222"/>
        <v>-91.813951898635381</v>
      </c>
      <c r="BH53" s="116">
        <f t="shared" si="222"/>
        <v>4.7047969211052276</v>
      </c>
      <c r="BI53" s="116">
        <f t="shared" si="222"/>
        <v>0.67196662201495228</v>
      </c>
      <c r="BJ53" s="116">
        <f t="shared" si="222"/>
        <v>0.29019076102511965</v>
      </c>
      <c r="BK53" s="116">
        <f t="shared" si="222"/>
        <v>6.4092212106076065</v>
      </c>
      <c r="BL53" s="116">
        <f t="shared" si="222"/>
        <v>-3.0932598058532994</v>
      </c>
      <c r="BM53" s="116">
        <f t="shared" si="222"/>
        <v>4.792355141526194</v>
      </c>
      <c r="BN53" s="116">
        <f t="shared" si="222"/>
        <v>-0.14356852602886136</v>
      </c>
      <c r="BO53" s="116">
        <f t="shared" si="222"/>
        <v>3.3365061925759409</v>
      </c>
      <c r="BP53" s="116">
        <f t="shared" si="222"/>
        <v>1.721456439417171</v>
      </c>
      <c r="BQ53" s="116">
        <f t="shared" si="222"/>
        <v>5.9542840283421947</v>
      </c>
      <c r="BR53" s="116">
        <f t="shared" si="223"/>
        <v>-1.3144677364794402</v>
      </c>
      <c r="BS53" s="116">
        <f t="shared" si="223"/>
        <v>5.4539516594533595</v>
      </c>
      <c r="BT53" s="116">
        <f t="shared" si="223"/>
        <v>-7.2156149982952195E-2</v>
      </c>
      <c r="BU53" s="116">
        <f t="shared" si="223"/>
        <v>-22.781034942386615</v>
      </c>
      <c r="BV53" s="116">
        <f t="shared" si="223"/>
        <v>0.1691122548061216</v>
      </c>
      <c r="BW53" s="116">
        <f t="shared" si="223"/>
        <v>-1.0749322504487302</v>
      </c>
      <c r="BX53" s="116">
        <f t="shared" si="223"/>
        <v>-0.55153033710726063</v>
      </c>
      <c r="BY53" s="116">
        <f t="shared" si="223"/>
        <v>-2.5634435843767789E-2</v>
      </c>
      <c r="BZ53" s="116">
        <f t="shared" si="223"/>
        <v>1.1883078881258635</v>
      </c>
      <c r="CA53" s="116">
        <f t="shared" si="223"/>
        <v>6.9468121618828187</v>
      </c>
      <c r="CB53" s="116">
        <f t="shared" si="223"/>
        <v>-2.6455100698677194</v>
      </c>
      <c r="CC53" s="116">
        <f t="shared" si="223"/>
        <v>1.5670616147598846</v>
      </c>
      <c r="CD53" s="116">
        <f t="shared" si="223"/>
        <v>-5.2828343977604009</v>
      </c>
      <c r="CE53" s="116">
        <f t="shared" si="223"/>
        <v>-2.7131951785592299</v>
      </c>
      <c r="CF53" s="116">
        <f t="shared" si="223"/>
        <v>20.747160000612883</v>
      </c>
      <c r="CG53" s="116">
        <f t="shared" si="223"/>
        <v>-0.2907128617776607</v>
      </c>
      <c r="CH53" s="116">
        <f t="shared" si="223"/>
        <v>-2.4457757837732883</v>
      </c>
      <c r="CI53" s="116">
        <f t="shared" si="223"/>
        <v>18.189220578644846</v>
      </c>
      <c r="CJ53" s="116">
        <f t="shared" si="223"/>
        <v>-0.83492088132040332</v>
      </c>
      <c r="CK53" s="116">
        <f t="shared" si="223"/>
        <v>1.588030173261189</v>
      </c>
      <c r="CL53" s="116">
        <f t="shared" si="223"/>
        <v>-1.4313701519272797</v>
      </c>
      <c r="CM53" s="116">
        <f t="shared" si="223"/>
        <v>0.22639373957599856</v>
      </c>
      <c r="CN53" s="116">
        <f t="shared" si="223"/>
        <v>-1.295498173919075</v>
      </c>
      <c r="CO53" s="116">
        <f t="shared" si="223"/>
        <v>0.64495043258778195</v>
      </c>
      <c r="CP53" s="116">
        <f t="shared" si="223"/>
        <v>0.78640932815380904</v>
      </c>
      <c r="CQ53" s="116">
        <f t="shared" si="223"/>
        <v>0.17838052221670389</v>
      </c>
      <c r="CR53" s="116">
        <f t="shared" si="223"/>
        <v>0.28191136723148308</v>
      </c>
      <c r="CS53" s="116">
        <f t="shared" si="223"/>
        <v>9.1349093886688912</v>
      </c>
      <c r="CT53" s="116">
        <f t="shared" si="223"/>
        <v>-0.28122440934358783</v>
      </c>
      <c r="CU53" s="116">
        <f t="shared" si="223"/>
        <v>-1.0365748659606147</v>
      </c>
      <c r="CV53" s="116">
        <f t="shared" si="223"/>
        <v>2.6885749997088393</v>
      </c>
      <c r="CW53" s="116">
        <f t="shared" si="223"/>
        <v>-0.16463432951264448</v>
      </c>
      <c r="CX53" s="116">
        <f t="shared" si="223"/>
        <v>-1.6976628336688782</v>
      </c>
      <c r="CY53" s="116">
        <f t="shared" si="223"/>
        <v>-1.2408780432938147</v>
      </c>
      <c r="CZ53" s="116">
        <f t="shared" si="223"/>
        <v>-1.027528854294911</v>
      </c>
      <c r="DA53" s="116">
        <f t="shared" si="223"/>
        <v>-1.4701206269799059</v>
      </c>
      <c r="DB53" s="116">
        <f t="shared" si="223"/>
        <v>-0.2012613084648319</v>
      </c>
      <c r="DC53" s="116">
        <f t="shared" si="223"/>
        <v>0.83353477458637371</v>
      </c>
      <c r="DD53" s="116">
        <f t="shared" si="223"/>
        <v>7.4197068667645434</v>
      </c>
      <c r="DE53" s="116">
        <f t="shared" si="223"/>
        <v>-0.55935456623948532</v>
      </c>
      <c r="DF53" s="116">
        <f t="shared" si="223"/>
        <v>4.3042162603928326E-2</v>
      </c>
      <c r="DG53" s="116">
        <f t="shared" si="223"/>
        <v>-0.26538991594301287</v>
      </c>
      <c r="DH53" s="116">
        <f t="shared" si="223"/>
        <v>-1.4145356115540519</v>
      </c>
      <c r="DI53" s="116">
        <f t="shared" si="223"/>
        <v>0.15813481799882281</v>
      </c>
      <c r="DJ53" s="116">
        <f t="shared" si="223"/>
        <v>-0.95801243881376352</v>
      </c>
      <c r="DK53" s="116">
        <f t="shared" si="223"/>
        <v>0.21124287587402876</v>
      </c>
      <c r="DL53" s="116">
        <f t="shared" si="223"/>
        <v>-6.9463812312317712</v>
      </c>
      <c r="DM53" s="116">
        <f t="shared" si="223"/>
        <v>0.86095571102620128</v>
      </c>
      <c r="DN53" s="116">
        <f t="shared" si="223"/>
        <v>1.9431407178016176</v>
      </c>
      <c r="DO53" s="116">
        <f t="shared" si="223"/>
        <v>-4.0589340717119837E-2</v>
      </c>
      <c r="DP53" s="116">
        <f t="shared" si="223"/>
        <v>-1.4196964846651987</v>
      </c>
      <c r="DQ53" s="116">
        <f t="shared" si="223"/>
        <v>-0.20988232921226063</v>
      </c>
      <c r="DR53" s="116">
        <f t="shared" si="223"/>
        <v>2.2685656583121765</v>
      </c>
      <c r="DS53" s="116">
        <f t="shared" si="223"/>
        <v>0.69735009014139615</v>
      </c>
      <c r="DT53" s="116">
        <f t="shared" si="223"/>
        <v>-0.69169852406305599</v>
      </c>
      <c r="DU53" s="116">
        <f t="shared" si="223"/>
        <v>-0.23525937428452032</v>
      </c>
      <c r="DV53" s="116">
        <f t="shared" si="223"/>
        <v>-1.2448488121368677</v>
      </c>
      <c r="DW53" s="116">
        <f t="shared" si="223"/>
        <v>2.7548508108965186</v>
      </c>
      <c r="DX53" s="116">
        <f t="shared" si="223"/>
        <v>-1.1477982925779642</v>
      </c>
      <c r="DY53" s="116">
        <f t="shared" si="223"/>
        <v>2.4324723902652678</v>
      </c>
      <c r="DZ53" s="116">
        <f t="shared" si="223"/>
        <v>-1.8298131609180246</v>
      </c>
      <c r="EA53" s="116">
        <f t="shared" si="223"/>
        <v>0.53502762553872196</v>
      </c>
      <c r="EB53" s="116">
        <f t="shared" si="223"/>
        <v>-0.34268093837418995</v>
      </c>
      <c r="EC53" s="116">
        <f t="shared" si="223"/>
        <v>-3.8641012032729045</v>
      </c>
      <c r="ED53" s="116">
        <f t="shared" si="224"/>
        <v>1.1306225733430582</v>
      </c>
      <c r="EE53" s="116">
        <f t="shared" si="224"/>
        <v>0.46315387974468925</v>
      </c>
      <c r="EF53" s="116">
        <f t="shared" si="224"/>
        <v>0.4056084180633901</v>
      </c>
      <c r="EG53" s="116">
        <f t="shared" si="224"/>
        <v>-6.6584114725548232E-2</v>
      </c>
      <c r="EH53" s="116">
        <f t="shared" si="224"/>
        <v>1.2015734467673271</v>
      </c>
      <c r="EI53" s="116">
        <f t="shared" si="224"/>
        <v>1.5697299107062304</v>
      </c>
      <c r="EJ53" s="116">
        <f t="shared" si="224"/>
        <v>0.63578808380432106</v>
      </c>
      <c r="EK53" s="116">
        <f t="shared" si="224"/>
        <v>1.3334580209828915</v>
      </c>
      <c r="EL53" s="116">
        <f t="shared" si="224"/>
        <v>-4.0208980202052214</v>
      </c>
      <c r="EM53" s="116">
        <f t="shared" si="224"/>
        <v>9.8257729687957607</v>
      </c>
      <c r="EN53" s="116">
        <f t="shared" si="224"/>
        <v>-1.0431499593366886</v>
      </c>
      <c r="EO53" s="116">
        <f t="shared" si="224"/>
        <v>-4.7751912617413272E-3</v>
      </c>
      <c r="EP53" s="116">
        <f t="shared" si="224"/>
        <v>0.6687690427686126</v>
      </c>
      <c r="EQ53" s="116">
        <f t="shared" si="224"/>
        <v>-0.91873021180254977</v>
      </c>
      <c r="ER53" s="116">
        <f t="shared" si="224"/>
        <v>-0.51180545606661187</v>
      </c>
      <c r="ES53" s="116">
        <f t="shared" si="224"/>
        <v>1.1803845517460736</v>
      </c>
      <c r="ET53" s="116">
        <f t="shared" si="224"/>
        <v>0.26502327827324373</v>
      </c>
      <c r="EU53" s="116">
        <f t="shared" si="224"/>
        <v>0.34048826243280889</v>
      </c>
      <c r="EV53" s="116">
        <f t="shared" si="224"/>
        <v>0.14339546526875763</v>
      </c>
      <c r="EW53" s="116">
        <f t="shared" si="224"/>
        <v>-0.34965409601842623</v>
      </c>
      <c r="EX53" s="116">
        <f t="shared" si="224"/>
        <v>-0.48775334585094671</v>
      </c>
      <c r="EY53" s="116">
        <f t="shared" si="224"/>
        <v>0.32739886996144896</v>
      </c>
      <c r="EZ53" s="116">
        <f t="shared" si="224"/>
        <v>2.2830923995290067</v>
      </c>
      <c r="FA53" s="116">
        <f t="shared" si="224"/>
        <v>11.043562067886795</v>
      </c>
      <c r="FB53" s="116">
        <f t="shared" si="224"/>
        <v>0.53814725382693496</v>
      </c>
      <c r="FC53" s="116">
        <f t="shared" si="224"/>
        <v>-4.4950310627891641</v>
      </c>
      <c r="FD53" s="116">
        <f t="shared" ref="FD53:FE53" si="229">FD39/FD46</f>
        <v>0.54186421754387282</v>
      </c>
      <c r="FE53" s="116">
        <f t="shared" si="229"/>
        <v>-5.0832133129852854</v>
      </c>
      <c r="FF53" s="116">
        <f t="shared" ref="FF53:FO53" si="230">FF39/FF46</f>
        <v>2.9720003178503083</v>
      </c>
      <c r="FG53" s="116">
        <f t="shared" si="230"/>
        <v>2.3064722918900666</v>
      </c>
      <c r="FH53" s="116">
        <f t="shared" si="230"/>
        <v>1.8774107970203187</v>
      </c>
      <c r="FI53" s="116">
        <f t="shared" si="230"/>
        <v>8.421980552196931E-2</v>
      </c>
      <c r="FJ53" s="116">
        <f t="shared" si="230"/>
        <v>-2.757574882334767</v>
      </c>
      <c r="FK53" s="116">
        <f t="shared" si="230"/>
        <v>0.14412632915245802</v>
      </c>
      <c r="FL53" s="116">
        <f t="shared" si="230"/>
        <v>-0.79440159417939582</v>
      </c>
      <c r="FM53" s="116">
        <f t="shared" si="230"/>
        <v>-3.293296874284215</v>
      </c>
      <c r="FN53" s="116">
        <f t="shared" si="230"/>
        <v>15.236346230163994</v>
      </c>
      <c r="FO53" s="116">
        <f t="shared" si="230"/>
        <v>-27.530109858216242</v>
      </c>
    </row>
    <row r="54" spans="3:171" hidden="1" x14ac:dyDescent="0.25">
      <c r="C54" s="2" t="str">
        <f t="shared" si="227"/>
        <v>Warid</v>
      </c>
      <c r="D54" s="113"/>
      <c r="E54" s="116">
        <f t="shared" si="228"/>
        <v>-0.44480896398288722</v>
      </c>
      <c r="F54" s="116">
        <f t="shared" ref="F54:BQ54" si="231">F40/F47</f>
        <v>-0.66424573382410323</v>
      </c>
      <c r="G54" s="116">
        <f t="shared" si="231"/>
        <v>7.099658993497922</v>
      </c>
      <c r="H54" s="116">
        <f t="shared" si="231"/>
        <v>-12.032525189943591</v>
      </c>
      <c r="I54" s="116">
        <f t="shared" si="231"/>
        <v>-7.3168727403002221</v>
      </c>
      <c r="J54" s="116">
        <f t="shared" si="231"/>
        <v>13.994549981947085</v>
      </c>
      <c r="K54" s="116">
        <f t="shared" si="231"/>
        <v>-26.597151483996623</v>
      </c>
      <c r="L54" s="116">
        <f t="shared" si="231"/>
        <v>9.5692815518230478</v>
      </c>
      <c r="M54" s="116">
        <f t="shared" si="231"/>
        <v>-5.3033968701431196</v>
      </c>
      <c r="N54" s="116">
        <f t="shared" si="231"/>
        <v>59.98748454915193</v>
      </c>
      <c r="O54" s="116">
        <f t="shared" si="231"/>
        <v>-48.563345481413201</v>
      </c>
      <c r="P54" s="116">
        <f t="shared" si="231"/>
        <v>-7.4091351289101421</v>
      </c>
      <c r="Q54" s="116">
        <f t="shared" si="231"/>
        <v>2.7397786234819499</v>
      </c>
      <c r="R54" s="116">
        <f t="shared" si="231"/>
        <v>-8.0985015785935008</v>
      </c>
      <c r="S54" s="116">
        <f t="shared" si="231"/>
        <v>2.4865879199808711</v>
      </c>
      <c r="T54" s="116">
        <f t="shared" si="231"/>
        <v>-5.2458851423533686</v>
      </c>
      <c r="U54" s="116">
        <f t="shared" si="231"/>
        <v>-2.953726194322067</v>
      </c>
      <c r="V54" s="116">
        <f t="shared" si="231"/>
        <v>-2.3612663738297193</v>
      </c>
      <c r="W54" s="116">
        <f t="shared" si="231"/>
        <v>-0.63220890398785912</v>
      </c>
      <c r="X54" s="116">
        <f t="shared" si="231"/>
        <v>7.3866908223080896E-2</v>
      </c>
      <c r="Y54" s="116">
        <f t="shared" si="231"/>
        <v>-33.48649548410301</v>
      </c>
      <c r="Z54" s="116">
        <f t="shared" si="231"/>
        <v>-2.102118163350426</v>
      </c>
      <c r="AA54" s="116">
        <f t="shared" si="231"/>
        <v>0.73355972908517353</v>
      </c>
      <c r="AB54" s="116">
        <f t="shared" si="231"/>
        <v>-20.32867266719424</v>
      </c>
      <c r="AC54" s="116">
        <f t="shared" si="231"/>
        <v>-0.71193862990491541</v>
      </c>
      <c r="AD54" s="116">
        <f t="shared" si="231"/>
        <v>-0.43001941475769051</v>
      </c>
      <c r="AE54" s="116">
        <f t="shared" si="231"/>
        <v>-0.98595609392015493</v>
      </c>
      <c r="AF54" s="116">
        <f t="shared" si="231"/>
        <v>2.0783646955632857</v>
      </c>
      <c r="AG54" s="116">
        <f t="shared" si="231"/>
        <v>0.76313785239055321</v>
      </c>
      <c r="AH54" s="116">
        <f t="shared" si="231"/>
        <v>-6.194390180366832</v>
      </c>
      <c r="AI54" s="116">
        <f t="shared" si="231"/>
        <v>-1.8628799040911419</v>
      </c>
      <c r="AJ54" s="116">
        <f t="shared" si="231"/>
        <v>-5.4979545676278736</v>
      </c>
      <c r="AK54" s="116">
        <f t="shared" si="231"/>
        <v>-1.7819152070695852</v>
      </c>
      <c r="AL54" s="116">
        <f t="shared" si="231"/>
        <v>0.70374349588433838</v>
      </c>
      <c r="AM54" s="116">
        <f t="shared" si="231"/>
        <v>1.1617365191413822</v>
      </c>
      <c r="AN54" s="116">
        <f t="shared" si="231"/>
        <v>2.1585896823886204</v>
      </c>
      <c r="AO54" s="116">
        <f t="shared" si="231"/>
        <v>-1.0107517348943749</v>
      </c>
      <c r="AP54" s="116">
        <f t="shared" si="231"/>
        <v>4.0310872583546855</v>
      </c>
      <c r="AQ54" s="116">
        <f t="shared" si="231"/>
        <v>-5.0886197722319366</v>
      </c>
      <c r="AR54" s="116">
        <f t="shared" si="231"/>
        <v>11.037544323926589</v>
      </c>
      <c r="AS54" s="116">
        <f t="shared" si="231"/>
        <v>-1.5000315104269542</v>
      </c>
      <c r="AT54" s="116">
        <f t="shared" si="231"/>
        <v>4.0829655711868416</v>
      </c>
      <c r="AU54" s="116">
        <f t="shared" si="231"/>
        <v>-2.202851966048097</v>
      </c>
      <c r="AV54" s="116">
        <f t="shared" si="231"/>
        <v>-1.5431900150521463</v>
      </c>
      <c r="AW54" s="116">
        <f t="shared" si="231"/>
        <v>4.1088137915357157</v>
      </c>
      <c r="AX54" s="116">
        <f t="shared" si="231"/>
        <v>-12.00902242262546</v>
      </c>
      <c r="AY54" s="116">
        <f t="shared" si="231"/>
        <v>-0.81542750644260653</v>
      </c>
      <c r="AZ54" s="116">
        <f t="shared" si="231"/>
        <v>-1.0930692998548082</v>
      </c>
      <c r="BA54" s="116">
        <f t="shared" si="231"/>
        <v>1.8186646775344153</v>
      </c>
      <c r="BB54" s="116">
        <f t="shared" si="231"/>
        <v>-12.891833778295535</v>
      </c>
      <c r="BC54" s="116">
        <f t="shared" si="231"/>
        <v>-11.085285287059827</v>
      </c>
      <c r="BD54" s="116">
        <f t="shared" si="231"/>
        <v>-0.84113504393965943</v>
      </c>
      <c r="BE54" s="116">
        <f t="shared" si="231"/>
        <v>-8.9277230638762597E-2</v>
      </c>
      <c r="BF54" s="116">
        <f t="shared" si="231"/>
        <v>-122.54275301846394</v>
      </c>
      <c r="BG54" s="116">
        <f t="shared" si="231"/>
        <v>-13.610496382990707</v>
      </c>
      <c r="BH54" s="116">
        <f t="shared" si="231"/>
        <v>-2.1870447621814031</v>
      </c>
      <c r="BI54" s="116">
        <f t="shared" si="231"/>
        <v>0.26578113333739711</v>
      </c>
      <c r="BJ54" s="116">
        <f t="shared" si="231"/>
        <v>1.355007907766576</v>
      </c>
      <c r="BK54" s="116">
        <f t="shared" si="231"/>
        <v>-132.32249619243009</v>
      </c>
      <c r="BL54" s="116">
        <f t="shared" si="231"/>
        <v>16.054189732170901</v>
      </c>
      <c r="BM54" s="116">
        <f t="shared" si="231"/>
        <v>15.143190187330541</v>
      </c>
      <c r="BN54" s="116">
        <f t="shared" si="231"/>
        <v>79.226362798574186</v>
      </c>
      <c r="BO54" s="116">
        <f t="shared" si="231"/>
        <v>4.1485315214109475</v>
      </c>
      <c r="BP54" s="116">
        <f t="shared" si="231"/>
        <v>-9.5987931645319264</v>
      </c>
      <c r="BQ54" s="116">
        <f t="shared" si="231"/>
        <v>-0.95904513004376957</v>
      </c>
      <c r="BR54" s="116">
        <f t="shared" si="223"/>
        <v>-0.13259497744057988</v>
      </c>
      <c r="BS54" s="116">
        <f t="shared" si="223"/>
        <v>-0.45156615496281366</v>
      </c>
      <c r="BT54" s="116">
        <f t="shared" si="223"/>
        <v>13.874904308407951</v>
      </c>
      <c r="BU54" s="116">
        <f t="shared" si="223"/>
        <v>1</v>
      </c>
      <c r="BV54" s="116" t="e">
        <f t="shared" si="223"/>
        <v>#DIV/0!</v>
      </c>
      <c r="BW54" s="116" t="e">
        <f t="shared" si="223"/>
        <v>#DIV/0!</v>
      </c>
      <c r="BX54" s="116" t="e">
        <f t="shared" si="223"/>
        <v>#DIV/0!</v>
      </c>
      <c r="BY54" s="116" t="e">
        <f t="shared" si="223"/>
        <v>#DIV/0!</v>
      </c>
      <c r="BZ54" s="116" t="e">
        <f t="shared" si="223"/>
        <v>#DIV/0!</v>
      </c>
      <c r="CA54" s="116" t="e">
        <f t="shared" si="223"/>
        <v>#DIV/0!</v>
      </c>
      <c r="CB54" s="116" t="e">
        <f t="shared" si="223"/>
        <v>#DIV/0!</v>
      </c>
      <c r="CC54" s="116" t="e">
        <f t="shared" si="223"/>
        <v>#DIV/0!</v>
      </c>
      <c r="CD54" s="116" t="e">
        <f t="shared" si="223"/>
        <v>#DIV/0!</v>
      </c>
      <c r="CE54" s="116" t="e">
        <f t="shared" si="223"/>
        <v>#DIV/0!</v>
      </c>
      <c r="CF54" s="116" t="e">
        <f t="shared" si="223"/>
        <v>#DIV/0!</v>
      </c>
      <c r="CG54" s="116" t="e">
        <f t="shared" si="223"/>
        <v>#DIV/0!</v>
      </c>
      <c r="CH54" s="116" t="e">
        <f t="shared" si="223"/>
        <v>#DIV/0!</v>
      </c>
      <c r="CI54" s="116" t="e">
        <f t="shared" si="223"/>
        <v>#DIV/0!</v>
      </c>
      <c r="CJ54" s="116" t="e">
        <f t="shared" si="223"/>
        <v>#DIV/0!</v>
      </c>
      <c r="CK54" s="116" t="e">
        <f t="shared" si="223"/>
        <v>#DIV/0!</v>
      </c>
      <c r="CL54" s="116" t="e">
        <f t="shared" si="223"/>
        <v>#DIV/0!</v>
      </c>
      <c r="CM54" s="116" t="e">
        <f t="shared" si="223"/>
        <v>#DIV/0!</v>
      </c>
      <c r="CN54" s="116" t="e">
        <f t="shared" si="223"/>
        <v>#DIV/0!</v>
      </c>
      <c r="CO54" s="116" t="e">
        <f t="shared" si="223"/>
        <v>#DIV/0!</v>
      </c>
      <c r="CP54" s="116" t="e">
        <f t="shared" si="223"/>
        <v>#DIV/0!</v>
      </c>
      <c r="CQ54" s="116" t="e">
        <f t="shared" si="223"/>
        <v>#DIV/0!</v>
      </c>
      <c r="CR54" s="116" t="e">
        <f t="shared" si="223"/>
        <v>#DIV/0!</v>
      </c>
      <c r="CS54" s="116" t="e">
        <f t="shared" si="223"/>
        <v>#DIV/0!</v>
      </c>
      <c r="CT54" s="116" t="e">
        <f t="shared" si="223"/>
        <v>#DIV/0!</v>
      </c>
      <c r="CU54" s="116" t="e">
        <f t="shared" si="223"/>
        <v>#DIV/0!</v>
      </c>
      <c r="CV54" s="116" t="e">
        <f t="shared" si="223"/>
        <v>#DIV/0!</v>
      </c>
      <c r="CW54" s="116" t="e">
        <f t="shared" si="223"/>
        <v>#DIV/0!</v>
      </c>
      <c r="CX54" s="116" t="e">
        <f t="shared" si="223"/>
        <v>#DIV/0!</v>
      </c>
      <c r="CY54" s="116" t="e">
        <f t="shared" si="223"/>
        <v>#DIV/0!</v>
      </c>
      <c r="CZ54" s="116" t="e">
        <f t="shared" si="223"/>
        <v>#DIV/0!</v>
      </c>
      <c r="DA54" s="116" t="e">
        <f t="shared" si="223"/>
        <v>#DIV/0!</v>
      </c>
      <c r="DB54" s="116" t="e">
        <f t="shared" si="223"/>
        <v>#DIV/0!</v>
      </c>
      <c r="DC54" s="116" t="e">
        <f t="shared" si="223"/>
        <v>#DIV/0!</v>
      </c>
      <c r="DD54" s="116" t="e">
        <f t="shared" si="223"/>
        <v>#DIV/0!</v>
      </c>
      <c r="DE54" s="116" t="e">
        <f t="shared" si="223"/>
        <v>#DIV/0!</v>
      </c>
      <c r="DF54" s="116" t="e">
        <f t="shared" si="223"/>
        <v>#DIV/0!</v>
      </c>
      <c r="DG54" s="116" t="e">
        <f t="shared" si="223"/>
        <v>#DIV/0!</v>
      </c>
      <c r="DH54" s="116" t="e">
        <f t="shared" si="223"/>
        <v>#DIV/0!</v>
      </c>
      <c r="DI54" s="116" t="e">
        <f t="shared" si="223"/>
        <v>#DIV/0!</v>
      </c>
      <c r="DJ54" s="116" t="e">
        <f t="shared" si="223"/>
        <v>#DIV/0!</v>
      </c>
      <c r="DK54" s="116" t="e">
        <f t="shared" si="223"/>
        <v>#DIV/0!</v>
      </c>
      <c r="DL54" s="116" t="e">
        <f t="shared" si="223"/>
        <v>#DIV/0!</v>
      </c>
      <c r="DM54" s="116" t="e">
        <f t="shared" si="223"/>
        <v>#DIV/0!</v>
      </c>
      <c r="DN54" s="116" t="e">
        <f t="shared" si="223"/>
        <v>#DIV/0!</v>
      </c>
      <c r="DO54" s="116" t="e">
        <f t="shared" si="223"/>
        <v>#DIV/0!</v>
      </c>
      <c r="DP54" s="116" t="e">
        <f t="shared" si="223"/>
        <v>#DIV/0!</v>
      </c>
      <c r="DQ54" s="116" t="e">
        <f t="shared" si="223"/>
        <v>#DIV/0!</v>
      </c>
      <c r="DR54" s="116" t="e">
        <f t="shared" si="223"/>
        <v>#DIV/0!</v>
      </c>
      <c r="DS54" s="116" t="e">
        <f t="shared" si="223"/>
        <v>#DIV/0!</v>
      </c>
      <c r="DT54" s="116" t="e">
        <f t="shared" si="223"/>
        <v>#DIV/0!</v>
      </c>
      <c r="DU54" s="116" t="e">
        <f t="shared" si="223"/>
        <v>#DIV/0!</v>
      </c>
      <c r="DV54" s="116" t="e">
        <f t="shared" si="223"/>
        <v>#DIV/0!</v>
      </c>
      <c r="DW54" s="116" t="e">
        <f t="shared" si="223"/>
        <v>#DIV/0!</v>
      </c>
      <c r="DX54" s="116" t="e">
        <f t="shared" si="223"/>
        <v>#DIV/0!</v>
      </c>
      <c r="DY54" s="116" t="e">
        <f t="shared" si="223"/>
        <v>#DIV/0!</v>
      </c>
      <c r="DZ54" s="116" t="e">
        <f t="shared" si="223"/>
        <v>#DIV/0!</v>
      </c>
      <c r="EA54" s="116" t="e">
        <f t="shared" si="223"/>
        <v>#DIV/0!</v>
      </c>
      <c r="EB54" s="116" t="e">
        <f t="shared" si="223"/>
        <v>#DIV/0!</v>
      </c>
      <c r="EC54" s="116" t="e">
        <f t="shared" si="223"/>
        <v>#DIV/0!</v>
      </c>
      <c r="ED54" s="116" t="e">
        <f t="shared" si="224"/>
        <v>#DIV/0!</v>
      </c>
      <c r="EE54" s="116" t="e">
        <f t="shared" si="224"/>
        <v>#DIV/0!</v>
      </c>
      <c r="EF54" s="116" t="e">
        <f t="shared" si="224"/>
        <v>#DIV/0!</v>
      </c>
      <c r="EG54" s="116" t="e">
        <f t="shared" si="224"/>
        <v>#DIV/0!</v>
      </c>
      <c r="EH54" s="116" t="e">
        <f t="shared" si="224"/>
        <v>#DIV/0!</v>
      </c>
      <c r="EI54" s="116" t="e">
        <f t="shared" si="224"/>
        <v>#DIV/0!</v>
      </c>
      <c r="EJ54" s="116" t="e">
        <f t="shared" si="224"/>
        <v>#DIV/0!</v>
      </c>
      <c r="EK54" s="116" t="e">
        <f t="shared" si="224"/>
        <v>#DIV/0!</v>
      </c>
      <c r="EL54" s="116" t="e">
        <f t="shared" si="224"/>
        <v>#DIV/0!</v>
      </c>
      <c r="EM54" s="116" t="e">
        <f t="shared" si="224"/>
        <v>#DIV/0!</v>
      </c>
      <c r="EN54" s="116" t="e">
        <f t="shared" si="224"/>
        <v>#DIV/0!</v>
      </c>
      <c r="EO54" s="116" t="e">
        <f t="shared" si="224"/>
        <v>#DIV/0!</v>
      </c>
      <c r="EP54" s="116" t="e">
        <f t="shared" si="224"/>
        <v>#DIV/0!</v>
      </c>
      <c r="EQ54" s="116" t="e">
        <f t="shared" si="224"/>
        <v>#DIV/0!</v>
      </c>
      <c r="ER54" s="116" t="e">
        <f t="shared" si="224"/>
        <v>#DIV/0!</v>
      </c>
      <c r="ES54" s="116" t="e">
        <f t="shared" si="224"/>
        <v>#DIV/0!</v>
      </c>
      <c r="ET54" s="116" t="e">
        <f t="shared" si="224"/>
        <v>#DIV/0!</v>
      </c>
      <c r="EU54" s="116" t="e">
        <f t="shared" si="224"/>
        <v>#DIV/0!</v>
      </c>
      <c r="EV54" s="116" t="e">
        <f t="shared" si="224"/>
        <v>#DIV/0!</v>
      </c>
      <c r="EW54" s="116" t="e">
        <f t="shared" si="224"/>
        <v>#DIV/0!</v>
      </c>
      <c r="EX54" s="116" t="e">
        <f t="shared" si="224"/>
        <v>#DIV/0!</v>
      </c>
      <c r="EY54" s="116" t="e">
        <f t="shared" si="224"/>
        <v>#DIV/0!</v>
      </c>
      <c r="EZ54" s="116" t="e">
        <f t="shared" si="224"/>
        <v>#DIV/0!</v>
      </c>
      <c r="FA54" s="116" t="e">
        <f t="shared" si="224"/>
        <v>#DIV/0!</v>
      </c>
      <c r="FB54" s="116" t="e">
        <f t="shared" si="224"/>
        <v>#DIV/0!</v>
      </c>
      <c r="FC54" s="116" t="e">
        <f t="shared" si="224"/>
        <v>#DIV/0!</v>
      </c>
      <c r="FD54" s="116" t="e">
        <f t="shared" ref="FD54:FE54" si="232">FD40/FD47</f>
        <v>#DIV/0!</v>
      </c>
      <c r="FE54" s="116" t="e">
        <f t="shared" si="232"/>
        <v>#DIV/0!</v>
      </c>
      <c r="FF54" s="116" t="e">
        <f t="shared" ref="FF54:FO54" si="233">FF40/FF47</f>
        <v>#DIV/0!</v>
      </c>
      <c r="FG54" s="116" t="e">
        <f t="shared" si="233"/>
        <v>#DIV/0!</v>
      </c>
      <c r="FH54" s="116" t="e">
        <f t="shared" si="233"/>
        <v>#DIV/0!</v>
      </c>
      <c r="FI54" s="116" t="e">
        <f t="shared" si="233"/>
        <v>#DIV/0!</v>
      </c>
      <c r="FJ54" s="116" t="e">
        <f t="shared" si="233"/>
        <v>#DIV/0!</v>
      </c>
      <c r="FK54" s="116" t="e">
        <f t="shared" si="233"/>
        <v>#DIV/0!</v>
      </c>
      <c r="FL54" s="116" t="e">
        <f t="shared" si="233"/>
        <v>#DIV/0!</v>
      </c>
      <c r="FM54" s="116" t="e">
        <f t="shared" si="233"/>
        <v>#DIV/0!</v>
      </c>
      <c r="FN54" s="116" t="e">
        <f t="shared" si="233"/>
        <v>#DIV/0!</v>
      </c>
      <c r="FO54" s="116" t="e">
        <f t="shared" si="233"/>
        <v>#DIV/0!</v>
      </c>
    </row>
    <row r="55" spans="3:171" x14ac:dyDescent="0.25">
      <c r="C55" s="5" t="str">
        <f>C48</f>
        <v>Marché</v>
      </c>
      <c r="D55" s="117"/>
      <c r="E55" s="118">
        <f>E41/E48</f>
        <v>-1.8711156185338369</v>
      </c>
      <c r="F55" s="118">
        <f t="shared" ref="F55:BQ55" si="234">F41/F48</f>
        <v>-0.7164169438278879</v>
      </c>
      <c r="G55" s="118">
        <f t="shared" si="234"/>
        <v>-2.3810984740726409</v>
      </c>
      <c r="H55" s="118">
        <f t="shared" si="234"/>
        <v>-0.31599568756604723</v>
      </c>
      <c r="I55" s="118">
        <f t="shared" si="234"/>
        <v>-1.0846457268503416</v>
      </c>
      <c r="J55" s="118">
        <f t="shared" si="234"/>
        <v>-0.17499109928704201</v>
      </c>
      <c r="K55" s="118">
        <f t="shared" si="234"/>
        <v>-0.84479325469543309</v>
      </c>
      <c r="L55" s="118">
        <f t="shared" si="234"/>
        <v>-0.85963097076396366</v>
      </c>
      <c r="M55" s="118">
        <f t="shared" si="234"/>
        <v>-5.6117480335961991</v>
      </c>
      <c r="N55" s="118" t="e">
        <f t="shared" si="234"/>
        <v>#REF!</v>
      </c>
      <c r="O55" s="118" t="e">
        <f t="shared" si="234"/>
        <v>#REF!</v>
      </c>
      <c r="P55" s="118">
        <f t="shared" si="234"/>
        <v>-6.6405201041465896</v>
      </c>
      <c r="Q55" s="118">
        <f t="shared" si="234"/>
        <v>-1.0229534111523677</v>
      </c>
      <c r="R55" s="118">
        <f t="shared" si="234"/>
        <v>2.9779480755458865</v>
      </c>
      <c r="S55" s="118">
        <f t="shared" si="234"/>
        <v>-1.2769043883514521</v>
      </c>
      <c r="T55" s="118">
        <f t="shared" si="234"/>
        <v>-6.1213011919602618</v>
      </c>
      <c r="U55" s="118">
        <f t="shared" si="234"/>
        <v>-1.3763282526665994</v>
      </c>
      <c r="V55" s="118">
        <f t="shared" si="234"/>
        <v>-2.3352085274496734</v>
      </c>
      <c r="W55" s="118">
        <f t="shared" si="234"/>
        <v>-22.890784215973714</v>
      </c>
      <c r="X55" s="118">
        <f t="shared" si="234"/>
        <v>-2.5113199390703169</v>
      </c>
      <c r="Y55" s="118">
        <f t="shared" si="234"/>
        <v>-0.49064168498095678</v>
      </c>
      <c r="Z55" s="118">
        <f t="shared" si="234"/>
        <v>0.48569124325797369</v>
      </c>
      <c r="AA55" s="118">
        <f t="shared" si="234"/>
        <v>16.310382771982695</v>
      </c>
      <c r="AB55" s="118">
        <f t="shared" si="234"/>
        <v>1.1759771291334649</v>
      </c>
      <c r="AC55" s="118">
        <f t="shared" si="234"/>
        <v>-1.3030477998920718</v>
      </c>
      <c r="AD55" s="118">
        <f t="shared" si="234"/>
        <v>-0.54494227216140334</v>
      </c>
      <c r="AE55" s="118">
        <f t="shared" si="234"/>
        <v>-0.74173678347392036</v>
      </c>
      <c r="AF55" s="118">
        <f t="shared" si="234"/>
        <v>-0.27715124042557826</v>
      </c>
      <c r="AG55" s="118">
        <f t="shared" si="234"/>
        <v>2.9983416170294052E-2</v>
      </c>
      <c r="AH55" s="118">
        <f t="shared" si="234"/>
        <v>-3.2223548778755357E-2</v>
      </c>
      <c r="AI55" s="118">
        <f t="shared" si="234"/>
        <v>-1.2373961571818191</v>
      </c>
      <c r="AJ55" s="118">
        <f t="shared" si="234"/>
        <v>-0.57845649731238025</v>
      </c>
      <c r="AK55" s="118">
        <f t="shared" si="234"/>
        <v>1.4275686879994287</v>
      </c>
      <c r="AL55" s="118">
        <f t="shared" si="234"/>
        <v>-0.97414661393576008</v>
      </c>
      <c r="AM55" s="118">
        <f t="shared" si="234"/>
        <v>-1.8856180921261458</v>
      </c>
      <c r="AN55" s="118">
        <f t="shared" si="234"/>
        <v>-0.53563056724945957</v>
      </c>
      <c r="AO55" s="118">
        <f t="shared" si="234"/>
        <v>-0.14748950918172929</v>
      </c>
      <c r="AP55" s="118">
        <f t="shared" si="234"/>
        <v>-0.22702409476742416</v>
      </c>
      <c r="AQ55" s="118">
        <f t="shared" si="234"/>
        <v>-1.1869961535114977</v>
      </c>
      <c r="AR55" s="118">
        <f t="shared" si="234"/>
        <v>-1.444022854360429</v>
      </c>
      <c r="AS55" s="118">
        <f t="shared" si="234"/>
        <v>2.3371550135009858</v>
      </c>
      <c r="AT55" s="118">
        <f t="shared" si="234"/>
        <v>0.10345632480091345</v>
      </c>
      <c r="AU55" s="118">
        <f t="shared" si="234"/>
        <v>-4.9137030929955285</v>
      </c>
      <c r="AV55" s="118">
        <f t="shared" si="234"/>
        <v>-1.3317375518899475</v>
      </c>
      <c r="AW55" s="118">
        <f t="shared" si="234"/>
        <v>-0.62024598204707271</v>
      </c>
      <c r="AX55" s="118">
        <f t="shared" si="234"/>
        <v>-0.94859244930673559</v>
      </c>
      <c r="AY55" s="118">
        <f t="shared" si="234"/>
        <v>-1.2224136120137514</v>
      </c>
      <c r="AZ55" s="118">
        <f t="shared" si="234"/>
        <v>2.6308793882535113</v>
      </c>
      <c r="BA55" s="118">
        <f t="shared" si="234"/>
        <v>1.3523324173673046</v>
      </c>
      <c r="BB55" s="118">
        <f t="shared" si="234"/>
        <v>0.84726860445691021</v>
      </c>
      <c r="BC55" s="118">
        <f t="shared" si="234"/>
        <v>-0.62710146956306134</v>
      </c>
      <c r="BD55" s="118">
        <f t="shared" si="234"/>
        <v>-2.212760211674285</v>
      </c>
      <c r="BE55" s="118">
        <f t="shared" si="234"/>
        <v>-0.90424746722917815</v>
      </c>
      <c r="BF55" s="118">
        <f t="shared" si="234"/>
        <v>-0.3577065417318</v>
      </c>
      <c r="BG55" s="118">
        <f t="shared" si="234"/>
        <v>-1.1839067102169867</v>
      </c>
      <c r="BH55" s="118">
        <f t="shared" si="234"/>
        <v>-0.72680846964307277</v>
      </c>
      <c r="BI55" s="118">
        <f t="shared" si="234"/>
        <v>-0.26018138074772795</v>
      </c>
      <c r="BJ55" s="118">
        <f t="shared" si="234"/>
        <v>-7.7088890273722954E-2</v>
      </c>
      <c r="BK55" s="118">
        <f t="shared" si="234"/>
        <v>-3.6785346452318142</v>
      </c>
      <c r="BL55" s="118">
        <f t="shared" si="234"/>
        <v>-571.16894427669843</v>
      </c>
      <c r="BM55" s="118">
        <f t="shared" si="234"/>
        <v>-5.5508505843074962</v>
      </c>
      <c r="BN55" s="118">
        <f t="shared" si="234"/>
        <v>1.1852904558212449</v>
      </c>
      <c r="BO55" s="118">
        <f t="shared" si="234"/>
        <v>-0.60252792802851096</v>
      </c>
      <c r="BP55" s="118">
        <f t="shared" si="234"/>
        <v>-2.0106746195225229</v>
      </c>
      <c r="BQ55" s="118">
        <f t="shared" si="234"/>
        <v>1.0844091315414845</v>
      </c>
      <c r="BR55" s="118">
        <f t="shared" ref="BR55:EC55" si="235">BR41/BR48</f>
        <v>-0.29092246108977698</v>
      </c>
      <c r="BS55" s="118">
        <f t="shared" si="235"/>
        <v>-2.8860972677701513</v>
      </c>
      <c r="BT55" s="118">
        <f t="shared" si="235"/>
        <v>2.8693570264098858</v>
      </c>
      <c r="BU55" s="118">
        <f t="shared" si="235"/>
        <v>6.612641745785627</v>
      </c>
      <c r="BV55" s="118">
        <f t="shared" si="235"/>
        <v>0.12050938275093656</v>
      </c>
      <c r="BW55" s="118">
        <f t="shared" si="235"/>
        <v>-3.4921997434588437</v>
      </c>
      <c r="BX55" s="118">
        <f t="shared" si="235"/>
        <v>-1.0401557375505621</v>
      </c>
      <c r="BY55" s="118">
        <f t="shared" si="235"/>
        <v>0.78582343870162497</v>
      </c>
      <c r="BZ55" s="118">
        <f t="shared" si="235"/>
        <v>-2.5384831617280996</v>
      </c>
      <c r="CA55" s="118">
        <f t="shared" si="235"/>
        <v>-0.96927663660266861</v>
      </c>
      <c r="CB55" s="118">
        <f t="shared" si="235"/>
        <v>-1.5142718081485327</v>
      </c>
      <c r="CC55" s="118">
        <f t="shared" si="235"/>
        <v>-0.46940452055147275</v>
      </c>
      <c r="CD55" s="118">
        <f t="shared" si="235"/>
        <v>0.65616888990827682</v>
      </c>
      <c r="CE55" s="118">
        <f t="shared" si="235"/>
        <v>0.73558750743619294</v>
      </c>
      <c r="CF55" s="118">
        <f t="shared" si="235"/>
        <v>-1.7481212969796771</v>
      </c>
      <c r="CG55" s="118">
        <f t="shared" si="235"/>
        <v>-0.43468982249401167</v>
      </c>
      <c r="CH55" s="118">
        <f t="shared" si="235"/>
        <v>-0.94137329273770132</v>
      </c>
      <c r="CI55" s="118">
        <f t="shared" si="235"/>
        <v>-2.047636366094947</v>
      </c>
      <c r="CJ55" s="118">
        <f t="shared" si="235"/>
        <v>0.15113421188688841</v>
      </c>
      <c r="CK55" s="118">
        <f t="shared" si="235"/>
        <v>-2.1870196726000115</v>
      </c>
      <c r="CL55" s="118">
        <f t="shared" si="235"/>
        <v>-1.4976196653654072</v>
      </c>
      <c r="CM55" s="118">
        <f t="shared" si="235"/>
        <v>-1.0560137767450601</v>
      </c>
      <c r="CN55" s="118">
        <f t="shared" si="235"/>
        <v>-0.76408208088887231</v>
      </c>
      <c r="CO55" s="118">
        <f t="shared" si="235"/>
        <v>99.137620498849742</v>
      </c>
      <c r="CP55" s="118">
        <f t="shared" si="235"/>
        <v>-0.33385294005430699</v>
      </c>
      <c r="CQ55" s="118">
        <f t="shared" si="235"/>
        <v>-1.1769501829207909</v>
      </c>
      <c r="CR55" s="118">
        <f t="shared" si="235"/>
        <v>-0.68961905325177242</v>
      </c>
      <c r="CS55" s="118">
        <f t="shared" si="235"/>
        <v>-0.9734612258845472</v>
      </c>
      <c r="CT55" s="118">
        <f t="shared" si="235"/>
        <v>-0.47886684420586617</v>
      </c>
      <c r="CU55" s="118">
        <f t="shared" si="235"/>
        <v>-1.5607719058069962</v>
      </c>
      <c r="CV55" s="118">
        <f t="shared" si="235"/>
        <v>0.51362425429002789</v>
      </c>
      <c r="CW55" s="118">
        <f t="shared" si="235"/>
        <v>-0.22087027972722401</v>
      </c>
      <c r="CX55" s="118">
        <f t="shared" si="235"/>
        <v>-0.29937642854954094</v>
      </c>
      <c r="CY55" s="118">
        <f t="shared" si="235"/>
        <v>-2.9849911795411344</v>
      </c>
      <c r="CZ55" s="118">
        <f t="shared" si="235"/>
        <v>3.3875336781867738</v>
      </c>
      <c r="DA55" s="118">
        <f t="shared" si="235"/>
        <v>17.466065883925545</v>
      </c>
      <c r="DB55" s="118">
        <f t="shared" si="235"/>
        <v>0.3205841097372451</v>
      </c>
      <c r="DC55" s="118">
        <f t="shared" si="235"/>
        <v>-4.1165773219181006</v>
      </c>
      <c r="DD55" s="118">
        <f t="shared" si="235"/>
        <v>-4.6400573970175483</v>
      </c>
      <c r="DE55" s="118">
        <f t="shared" si="235"/>
        <v>-0.74049196091430802</v>
      </c>
      <c r="DF55" s="118">
        <f t="shared" si="235"/>
        <v>-0.46023491132697475</v>
      </c>
      <c r="DG55" s="118">
        <f t="shared" si="235"/>
        <v>-1.2031658550321955</v>
      </c>
      <c r="DH55" s="118">
        <f t="shared" si="235"/>
        <v>9.1928110133222482E-2</v>
      </c>
      <c r="DI55" s="118">
        <f t="shared" si="235"/>
        <v>-2.7386327764758551</v>
      </c>
      <c r="DJ55" s="118">
        <f t="shared" si="235"/>
        <v>-0.26048466449032109</v>
      </c>
      <c r="DK55" s="118">
        <f t="shared" si="235"/>
        <v>-20.250645639692721</v>
      </c>
      <c r="DL55" s="118">
        <f t="shared" si="235"/>
        <v>-1.140272867596527</v>
      </c>
      <c r="DM55" s="118">
        <f t="shared" si="235"/>
        <v>-6.0705187658761455</v>
      </c>
      <c r="DN55" s="118">
        <f t="shared" si="235"/>
        <v>-0.90705814852853273</v>
      </c>
      <c r="DO55" s="118">
        <f t="shared" si="235"/>
        <v>-1.860595883276839</v>
      </c>
      <c r="DP55" s="118">
        <f t="shared" si="235"/>
        <v>-0.93647883891569506</v>
      </c>
      <c r="DQ55" s="118">
        <f t="shared" si="235"/>
        <v>-0.30962239735469821</v>
      </c>
      <c r="DR55" s="118">
        <f t="shared" si="235"/>
        <v>-2.9426200672513501</v>
      </c>
      <c r="DS55" s="118">
        <f t="shared" si="235"/>
        <v>-1.6388812770285439</v>
      </c>
      <c r="DT55" s="118">
        <f t="shared" si="235"/>
        <v>0.36496682699938859</v>
      </c>
      <c r="DU55" s="118">
        <f t="shared" si="235"/>
        <v>0.77461432240126615</v>
      </c>
      <c r="DV55" s="118">
        <f t="shared" si="235"/>
        <v>-13.960141164936651</v>
      </c>
      <c r="DW55" s="118">
        <f t="shared" si="235"/>
        <v>-0.95785971489929844</v>
      </c>
      <c r="DX55" s="118">
        <f t="shared" si="235"/>
        <v>-0.54858257627061779</v>
      </c>
      <c r="DY55" s="118">
        <f t="shared" si="235"/>
        <v>0.51043861776206023</v>
      </c>
      <c r="DZ55" s="118">
        <f t="shared" si="235"/>
        <v>-3.196838569483782</v>
      </c>
      <c r="EA55" s="118">
        <f t="shared" si="235"/>
        <v>0.80729843746037888</v>
      </c>
      <c r="EB55" s="118">
        <f t="shared" si="235"/>
        <v>-7.695841050468176E-2</v>
      </c>
      <c r="EC55" s="118">
        <f t="shared" si="235"/>
        <v>-0.62949527827705731</v>
      </c>
      <c r="ED55" s="118">
        <f t="shared" ref="ED55:FC55" si="236">ED41/ED48</f>
        <v>-1.1692375501070513</v>
      </c>
      <c r="EE55" s="118">
        <f t="shared" si="236"/>
        <v>-3.5966436463118208</v>
      </c>
      <c r="EF55" s="118">
        <f t="shared" si="236"/>
        <v>4.8154505878542303E-3</v>
      </c>
      <c r="EG55" s="118">
        <f t="shared" si="236"/>
        <v>-0.47914542710432495</v>
      </c>
      <c r="EH55" s="118">
        <f t="shared" si="236"/>
        <v>-0.52181759934170779</v>
      </c>
      <c r="EI55" s="118">
        <f t="shared" si="236"/>
        <v>-0.99512470616491056</v>
      </c>
      <c r="EJ55" s="118">
        <f t="shared" si="236"/>
        <v>-15.914190185872977</v>
      </c>
      <c r="EK55" s="118">
        <f t="shared" si="236"/>
        <v>-0.20182194339426024</v>
      </c>
      <c r="EL55" s="118">
        <f t="shared" si="236"/>
        <v>-2.1036315595450574</v>
      </c>
      <c r="EM55" s="118">
        <f t="shared" si="236"/>
        <v>-0.47099570192795781</v>
      </c>
      <c r="EN55" s="118">
        <f t="shared" si="236"/>
        <v>-0.39624796798266998</v>
      </c>
      <c r="EO55" s="118">
        <f t="shared" si="236"/>
        <v>6.4325864042602071E-2</v>
      </c>
      <c r="EP55" s="118">
        <f t="shared" si="236"/>
        <v>-1.1666696741162175</v>
      </c>
      <c r="EQ55" s="118">
        <f t="shared" si="236"/>
        <v>-1.9023389475242685</v>
      </c>
      <c r="ER55" s="118">
        <f t="shared" si="236"/>
        <v>-0.3330683725363085</v>
      </c>
      <c r="ES55" s="118">
        <f t="shared" si="236"/>
        <v>0.9993851708208964</v>
      </c>
      <c r="ET55" s="118">
        <f t="shared" si="236"/>
        <v>6.6074165073334088</v>
      </c>
      <c r="EU55" s="118">
        <f t="shared" si="236"/>
        <v>2.6985024225682519</v>
      </c>
      <c r="EV55" s="118">
        <f t="shared" si="236"/>
        <v>-30.631954304371902</v>
      </c>
      <c r="EW55" s="118">
        <f t="shared" si="236"/>
        <v>1.6898058386180466</v>
      </c>
      <c r="EX55" s="118">
        <f t="shared" si="236"/>
        <v>-9.3766536140296672</v>
      </c>
      <c r="EY55" s="118">
        <f t="shared" si="236"/>
        <v>-3.3900402989773815</v>
      </c>
      <c r="EZ55" s="118">
        <f t="shared" si="236"/>
        <v>1.9898019601300281</v>
      </c>
      <c r="FA55" s="118">
        <f t="shared" si="236"/>
        <v>-3.2042868822267354</v>
      </c>
      <c r="FB55" s="118">
        <f t="shared" si="236"/>
        <v>-105.16363266705397</v>
      </c>
      <c r="FC55" s="118">
        <f t="shared" si="236"/>
        <v>-7.560667620984618</v>
      </c>
      <c r="FD55" s="118">
        <f t="shared" ref="FD55:FE55" si="237">FD41/FD48</f>
        <v>278.06236061740509</v>
      </c>
      <c r="FE55" s="118">
        <f t="shared" si="237"/>
        <v>6.2680736152812093</v>
      </c>
      <c r="FF55" s="118">
        <f t="shared" ref="FF55:FO55" si="238">FF41/FF48</f>
        <v>9.082345524557784</v>
      </c>
      <c r="FG55" s="118">
        <f t="shared" si="238"/>
        <v>-0.17733953144023815</v>
      </c>
      <c r="FH55" s="118">
        <f t="shared" si="238"/>
        <v>-2.532587162573448</v>
      </c>
      <c r="FI55" s="118">
        <f t="shared" si="238"/>
        <v>7.5745662811488579</v>
      </c>
      <c r="FJ55" s="118">
        <f t="shared" si="238"/>
        <v>-2.0334351701968836</v>
      </c>
      <c r="FK55" s="118">
        <f t="shared" si="238"/>
        <v>-4.6612778970404083</v>
      </c>
      <c r="FL55" s="118">
        <f t="shared" si="238"/>
        <v>-2.4113782929562317</v>
      </c>
      <c r="FM55" s="118">
        <f t="shared" si="238"/>
        <v>-1.6253390808438126</v>
      </c>
      <c r="FN55" s="118">
        <f t="shared" si="238"/>
        <v>-9.8607102658776107</v>
      </c>
      <c r="FO55" s="118">
        <f t="shared" si="238"/>
        <v>-17.353694971910762</v>
      </c>
    </row>
  </sheetData>
  <mergeCells count="12">
    <mergeCell ref="D4:E4"/>
    <mergeCell ref="F4:G4"/>
    <mergeCell ref="H4:I4"/>
    <mergeCell ref="F17:G17"/>
    <mergeCell ref="H17:I17"/>
    <mergeCell ref="D17:E17"/>
    <mergeCell ref="D15:E15"/>
    <mergeCell ref="H15:I15"/>
    <mergeCell ref="F15:G15"/>
    <mergeCell ref="F16:G16"/>
    <mergeCell ref="H16:I16"/>
    <mergeCell ref="D16:E16"/>
  </mergeCells>
  <conditionalFormatting sqref="D15:I17">
    <cfRule type="cellIs" dxfId="2" priority="43" operator="greaterThan">
      <formula>0</formula>
    </cfRule>
    <cfRule type="cellIs" dxfId="1" priority="44" operator="equal">
      <formula>0</formula>
    </cfRule>
    <cfRule type="cellIs" dxfId="0" priority="46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A22C9D1-CAFE-45EA-A1F0-B5BC9840AA4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Population et Abonnés</vt:lpstr>
      <vt:lpstr>Trafic Voix</vt:lpstr>
      <vt:lpstr>Trafic SMS</vt:lpstr>
      <vt:lpstr>Revenus Voix</vt:lpstr>
      <vt:lpstr>Revenus sms</vt:lpstr>
      <vt:lpstr>Ratios</vt:lpstr>
      <vt:lpstr>Corrélations</vt:lpstr>
      <vt:lpstr>Sumary</vt:lpstr>
      <vt:lpstr>Elasticité prix de la demande</vt:lpstr>
      <vt:lpstr>Feuil1</vt:lpstr>
      <vt:lpstr>Définitions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MASSAMBA</dc:creator>
  <cp:lastModifiedBy>Mireille KOUMOUS</cp:lastModifiedBy>
  <dcterms:created xsi:type="dcterms:W3CDTF">2011-03-09T18:24:54Z</dcterms:created>
  <dcterms:modified xsi:type="dcterms:W3CDTF">2023-09-01T12:32:20Z</dcterms:modified>
</cp:coreProperties>
</file>